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CONTRACTS REGISTER\"/>
    </mc:Choice>
  </mc:AlternateContent>
  <xr:revisionPtr revIDLastSave="0" documentId="13_ncr:1_{E6141F92-8032-4D13-8F3B-CB1D7DF078F4}" xr6:coauthVersionLast="47" xr6:coauthVersionMax="47" xr10:uidLastSave="{00000000-0000-0000-0000-000000000000}"/>
  <bookViews>
    <workbookView xWindow="-120" yWindow="-120" windowWidth="29040" windowHeight="15720" xr2:uid="{00000000-000D-0000-FFFF-FFFF00000000}"/>
  </bookViews>
  <sheets>
    <sheet name="Contracts Register" sheetId="8" r:id="rId1"/>
    <sheet name="Postcode Lookup" sheetId="9" r:id="rId2"/>
    <sheet name="Proclass categories" sheetId="10" r:id="rId3"/>
    <sheet name="Proclass1Lookup" sheetId="11" r:id="rId4"/>
    <sheet name="Proclass2Lookup" sheetId="12" r:id="rId5"/>
    <sheet name="Proclass3Lookup" sheetId="13" r:id="rId6"/>
  </sheets>
  <definedNames>
    <definedName name="_xlnm._FilterDatabase" localSheetId="0" hidden="1">'Contracts Register'!$A$1:$AE$1</definedName>
    <definedName name="_xlnm._FilterDatabase" localSheetId="2" hidden="1">'Proclass categories'!$A$3:$E$630</definedName>
    <definedName name="Proclass1List" localSheetId="4">_xlfn.ANCHORARRAY(Proclass2Lookup!$A$1)</definedName>
    <definedName name="Proclass1List" localSheetId="5">_xlfn.ANCHORARRAY(Proclass3Lookup!$A$1)</definedName>
    <definedName name="Proclass1List">_xlfn.ANCHORARRAY(Proclass1Lookup!$A$1)</definedName>
    <definedName name="Proclass2List">Proclass2Lookup!$2:$2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1" i="8" l="1"/>
  <c r="C302" i="8"/>
  <c r="I301" i="8"/>
  <c r="I302" i="8"/>
  <c r="J301" i="8"/>
  <c r="J302" i="8"/>
  <c r="N301" i="8"/>
  <c r="N302" i="8"/>
  <c r="Q301" i="8"/>
  <c r="Q302" i="8"/>
  <c r="C291" i="8"/>
  <c r="C292" i="8"/>
  <c r="C294" i="8"/>
  <c r="C295" i="8"/>
  <c r="C296" i="8"/>
  <c r="C297" i="8"/>
  <c r="C298" i="8"/>
  <c r="C299" i="8"/>
  <c r="C300" i="8"/>
  <c r="I291" i="8"/>
  <c r="I292" i="8"/>
  <c r="I219" i="8"/>
  <c r="C219" i="8" s="1"/>
  <c r="I294" i="8"/>
  <c r="I295" i="8"/>
  <c r="I296" i="8"/>
  <c r="I297" i="8"/>
  <c r="I298" i="8"/>
  <c r="I299" i="8"/>
  <c r="I300" i="8"/>
  <c r="J291" i="8"/>
  <c r="Q291" i="8" s="1"/>
  <c r="J292" i="8"/>
  <c r="Q292" i="8" s="1"/>
  <c r="J219" i="8"/>
  <c r="Q219" i="8" s="1"/>
  <c r="J294" i="8"/>
  <c r="Q294" i="8" s="1"/>
  <c r="J295" i="8"/>
  <c r="Q295" i="8" s="1"/>
  <c r="J296" i="8"/>
  <c r="Q296" i="8" s="1"/>
  <c r="J297" i="8"/>
  <c r="Q297" i="8" s="1"/>
  <c r="J298" i="8"/>
  <c r="Q298" i="8" s="1"/>
  <c r="J299" i="8"/>
  <c r="Q299" i="8" s="1"/>
  <c r="J300" i="8"/>
  <c r="Q300" i="8" s="1"/>
  <c r="N291" i="8"/>
  <c r="N292" i="8"/>
  <c r="N219" i="8"/>
  <c r="N294" i="8"/>
  <c r="N295" i="8"/>
  <c r="N296" i="8"/>
  <c r="N297" i="8"/>
  <c r="N298" i="8"/>
  <c r="N299" i="8"/>
  <c r="N300" i="8"/>
  <c r="N284" i="8"/>
  <c r="J284" i="8"/>
  <c r="Q284" i="8" s="1"/>
  <c r="I284" i="8"/>
  <c r="C284" i="8"/>
  <c r="C273" i="8"/>
  <c r="Q273" i="8"/>
  <c r="N273" i="8"/>
  <c r="I273" i="8"/>
  <c r="I272" i="8" l="1"/>
  <c r="C272" i="8" s="1"/>
  <c r="I274" i="8"/>
  <c r="I275" i="8"/>
  <c r="I276" i="8"/>
  <c r="I277" i="8"/>
  <c r="C277" i="8" s="1"/>
  <c r="I278" i="8"/>
  <c r="I279" i="8"/>
  <c r="I280" i="8"/>
  <c r="C280" i="8" s="1"/>
  <c r="I281" i="8"/>
  <c r="I282" i="8"/>
  <c r="C282" i="8" s="1"/>
  <c r="I283" i="8"/>
  <c r="I285" i="8"/>
  <c r="I286" i="8"/>
  <c r="I287" i="8"/>
  <c r="I288" i="8"/>
  <c r="C288" i="8" s="1"/>
  <c r="I289" i="8"/>
  <c r="I290" i="8"/>
  <c r="J272" i="8"/>
  <c r="Q272" i="8" s="1"/>
  <c r="J274" i="8"/>
  <c r="Q274" i="8" s="1"/>
  <c r="J275" i="8"/>
  <c r="Q275" i="8" s="1"/>
  <c r="J276" i="8"/>
  <c r="Q276" i="8" s="1"/>
  <c r="J277" i="8"/>
  <c r="Q277" i="8" s="1"/>
  <c r="J278" i="8"/>
  <c r="Q278" i="8" s="1"/>
  <c r="J279" i="8"/>
  <c r="Q279" i="8" s="1"/>
  <c r="J280" i="8"/>
  <c r="Q280" i="8" s="1"/>
  <c r="J281" i="8"/>
  <c r="Q281" i="8" s="1"/>
  <c r="J282" i="8"/>
  <c r="Q282" i="8" s="1"/>
  <c r="J283" i="8"/>
  <c r="Q283" i="8" s="1"/>
  <c r="J285" i="8"/>
  <c r="Q285" i="8" s="1"/>
  <c r="J286" i="8"/>
  <c r="Q286" i="8" s="1"/>
  <c r="J287" i="8"/>
  <c r="Q287" i="8" s="1"/>
  <c r="J288" i="8"/>
  <c r="Q288" i="8" s="1"/>
  <c r="J289" i="8"/>
  <c r="Q289" i="8" s="1"/>
  <c r="J290" i="8"/>
  <c r="Q290" i="8" s="1"/>
  <c r="N272" i="8"/>
  <c r="N274" i="8"/>
  <c r="N275" i="8"/>
  <c r="N276" i="8"/>
  <c r="N277" i="8"/>
  <c r="N278" i="8"/>
  <c r="N279" i="8"/>
  <c r="N280" i="8"/>
  <c r="N281" i="8"/>
  <c r="N282" i="8"/>
  <c r="N283" i="8"/>
  <c r="N285" i="8"/>
  <c r="N286" i="8"/>
  <c r="N287" i="8"/>
  <c r="N288" i="8"/>
  <c r="N289" i="8"/>
  <c r="N290" i="8"/>
  <c r="C274" i="8"/>
  <c r="C275" i="8"/>
  <c r="C276" i="8"/>
  <c r="C278" i="8"/>
  <c r="C279" i="8"/>
  <c r="C281" i="8"/>
  <c r="C283" i="8"/>
  <c r="C285" i="8"/>
  <c r="C286" i="8"/>
  <c r="C287" i="8"/>
  <c r="C289" i="8"/>
  <c r="C290" i="8"/>
  <c r="C253" i="8" l="1"/>
  <c r="C254" i="8"/>
  <c r="C255" i="8"/>
  <c r="C257" i="8"/>
  <c r="C258" i="8"/>
  <c r="C261" i="8"/>
  <c r="C262" i="8"/>
  <c r="C263" i="8"/>
  <c r="C264" i="8"/>
  <c r="C265" i="8"/>
  <c r="C266" i="8"/>
  <c r="C267" i="8"/>
  <c r="C268" i="8"/>
  <c r="C269" i="8"/>
  <c r="C270" i="8"/>
  <c r="C271" i="8"/>
  <c r="I253" i="8"/>
  <c r="I254" i="8"/>
  <c r="I255" i="8"/>
  <c r="I256" i="8"/>
  <c r="C256" i="8" s="1"/>
  <c r="I257" i="8"/>
  <c r="I258" i="8"/>
  <c r="I259" i="8"/>
  <c r="C259" i="8" s="1"/>
  <c r="I260" i="8"/>
  <c r="C260" i="8" s="1"/>
  <c r="I261" i="8"/>
  <c r="I262" i="8"/>
  <c r="I263" i="8"/>
  <c r="I264" i="8"/>
  <c r="I265" i="8"/>
  <c r="I266" i="8"/>
  <c r="I267" i="8"/>
  <c r="I268" i="8"/>
  <c r="I269" i="8"/>
  <c r="I270" i="8"/>
  <c r="I271" i="8"/>
  <c r="J253" i="8"/>
  <c r="Q253" i="8" s="1"/>
  <c r="J254" i="8"/>
  <c r="Q254" i="8" s="1"/>
  <c r="J255" i="8"/>
  <c r="J256" i="8"/>
  <c r="J257" i="8"/>
  <c r="Q257" i="8" s="1"/>
  <c r="J258" i="8"/>
  <c r="Q258" i="8" s="1"/>
  <c r="J259" i="8"/>
  <c r="Q259" i="8" s="1"/>
  <c r="J260" i="8"/>
  <c r="Q260" i="8" s="1"/>
  <c r="J261" i="8"/>
  <c r="Q261" i="8" s="1"/>
  <c r="J262" i="8"/>
  <c r="Q262" i="8" s="1"/>
  <c r="J263" i="8"/>
  <c r="Q263" i="8" s="1"/>
  <c r="J264" i="8"/>
  <c r="Q264" i="8" s="1"/>
  <c r="J265" i="8"/>
  <c r="Q265" i="8" s="1"/>
  <c r="J266" i="8"/>
  <c r="Q266" i="8" s="1"/>
  <c r="J267" i="8"/>
  <c r="Q267" i="8" s="1"/>
  <c r="J268" i="8"/>
  <c r="Q268" i="8" s="1"/>
  <c r="J269" i="8"/>
  <c r="Q269" i="8" s="1"/>
  <c r="J270" i="8"/>
  <c r="Q270" i="8" s="1"/>
  <c r="J271" i="8"/>
  <c r="Q271" i="8" s="1"/>
  <c r="N253" i="8"/>
  <c r="N254" i="8"/>
  <c r="N255" i="8"/>
  <c r="N256" i="8"/>
  <c r="N257" i="8"/>
  <c r="N258" i="8"/>
  <c r="N259" i="8"/>
  <c r="N260" i="8"/>
  <c r="N261" i="8"/>
  <c r="N262" i="8"/>
  <c r="N263" i="8"/>
  <c r="N264" i="8"/>
  <c r="N265" i="8"/>
  <c r="N266" i="8"/>
  <c r="N267" i="8"/>
  <c r="N268" i="8"/>
  <c r="N269" i="8"/>
  <c r="N270" i="8"/>
  <c r="N271" i="8"/>
  <c r="Q255" i="8"/>
  <c r="Q256" i="8"/>
  <c r="C248" i="8"/>
  <c r="C249" i="8"/>
  <c r="C250" i="8"/>
  <c r="C251" i="8"/>
  <c r="C252" i="8"/>
  <c r="I248" i="8"/>
  <c r="I249" i="8"/>
  <c r="I250" i="8"/>
  <c r="I251" i="8"/>
  <c r="I252" i="8"/>
  <c r="J248" i="8"/>
  <c r="Q248" i="8" s="1"/>
  <c r="J249" i="8"/>
  <c r="Q249" i="8" s="1"/>
  <c r="J250" i="8"/>
  <c r="Q250" i="8" s="1"/>
  <c r="J251" i="8"/>
  <c r="Q251" i="8" s="1"/>
  <c r="J252" i="8"/>
  <c r="Q252" i="8" s="1"/>
  <c r="N248" i="8"/>
  <c r="N249" i="8"/>
  <c r="N250" i="8"/>
  <c r="N251" i="8"/>
  <c r="N252" i="8"/>
  <c r="C239" i="8"/>
  <c r="C240" i="8"/>
  <c r="C244" i="8"/>
  <c r="C245" i="8"/>
  <c r="C246" i="8"/>
  <c r="C247" i="8"/>
  <c r="I239" i="8"/>
  <c r="I240" i="8"/>
  <c r="I241" i="8"/>
  <c r="C241" i="8" s="1"/>
  <c r="I242" i="8"/>
  <c r="C242" i="8" s="1"/>
  <c r="I243" i="8"/>
  <c r="C243" i="8" s="1"/>
  <c r="I244" i="8"/>
  <c r="I245" i="8"/>
  <c r="I246" i="8"/>
  <c r="I247" i="8"/>
  <c r="J239" i="8"/>
  <c r="Q239" i="8" s="1"/>
  <c r="J240" i="8"/>
  <c r="Q240" i="8" s="1"/>
  <c r="J241" i="8"/>
  <c r="Q241" i="8" s="1"/>
  <c r="J242" i="8"/>
  <c r="Q242" i="8" s="1"/>
  <c r="J243" i="8"/>
  <c r="Q243" i="8" s="1"/>
  <c r="J244" i="8"/>
  <c r="Q244" i="8" s="1"/>
  <c r="J245" i="8"/>
  <c r="Q245" i="8" s="1"/>
  <c r="J246" i="8"/>
  <c r="Q246" i="8" s="1"/>
  <c r="J247" i="8"/>
  <c r="Q247" i="8" s="1"/>
  <c r="N239" i="8"/>
  <c r="N240" i="8"/>
  <c r="N241" i="8"/>
  <c r="N242" i="8"/>
  <c r="N243" i="8"/>
  <c r="N244" i="8"/>
  <c r="N245" i="8"/>
  <c r="N246" i="8"/>
  <c r="N247" i="8"/>
  <c r="C230" i="8"/>
  <c r="C228" i="8"/>
  <c r="C227" i="8"/>
  <c r="I225" i="8"/>
  <c r="C225" i="8" s="1"/>
  <c r="N225" i="8"/>
  <c r="J225" i="8"/>
  <c r="Q225" i="8" s="1"/>
  <c r="N217" i="8"/>
  <c r="N218" i="8"/>
  <c r="J217" i="8"/>
  <c r="J218" i="8"/>
  <c r="I217" i="8"/>
  <c r="C217" i="8" s="1"/>
  <c r="I218" i="8"/>
  <c r="C218" i="8" s="1"/>
  <c r="I220" i="8" l="1"/>
  <c r="C220" i="8" s="1"/>
  <c r="J220" i="8"/>
  <c r="Q220" i="8" s="1"/>
  <c r="N220" i="8"/>
  <c r="I221" i="8"/>
  <c r="C221" i="8" s="1"/>
  <c r="J221" i="8"/>
  <c r="Q221" i="8" s="1"/>
  <c r="N221" i="8"/>
  <c r="I222" i="8"/>
  <c r="C222" i="8" s="1"/>
  <c r="J222" i="8"/>
  <c r="Q222" i="8" s="1"/>
  <c r="N222" i="8"/>
  <c r="C223" i="8"/>
  <c r="I223" i="8"/>
  <c r="J223" i="8"/>
  <c r="Q223" i="8" s="1"/>
  <c r="N223" i="8"/>
  <c r="I224" i="8"/>
  <c r="C224" i="8" s="1"/>
  <c r="J224" i="8"/>
  <c r="Q224" i="8" s="1"/>
  <c r="N224" i="8"/>
  <c r="C226" i="8"/>
  <c r="I226" i="8"/>
  <c r="J226" i="8"/>
  <c r="Q226" i="8" s="1"/>
  <c r="N226" i="8"/>
  <c r="I227" i="8"/>
  <c r="J227" i="8"/>
  <c r="N227" i="8"/>
  <c r="Q227" i="8"/>
  <c r="I228" i="8"/>
  <c r="J228" i="8"/>
  <c r="Q228" i="8" s="1"/>
  <c r="N228" i="8"/>
  <c r="C229" i="8"/>
  <c r="I229" i="8"/>
  <c r="J229" i="8"/>
  <c r="Q229" i="8" s="1"/>
  <c r="N229" i="8"/>
  <c r="I230" i="8"/>
  <c r="J230" i="8"/>
  <c r="Q230" i="8" s="1"/>
  <c r="N230" i="8"/>
  <c r="C231" i="8"/>
  <c r="I231" i="8"/>
  <c r="J231" i="8"/>
  <c r="Q231" i="8" s="1"/>
  <c r="N231" i="8"/>
  <c r="C232" i="8"/>
  <c r="I232" i="8"/>
  <c r="J232" i="8"/>
  <c r="Q232" i="8" s="1"/>
  <c r="N232" i="8"/>
  <c r="C233" i="8"/>
  <c r="I233" i="8"/>
  <c r="J233" i="8"/>
  <c r="Q233" i="8" s="1"/>
  <c r="N233" i="8"/>
  <c r="C234" i="8"/>
  <c r="I234" i="8"/>
  <c r="J234" i="8"/>
  <c r="Q234" i="8" s="1"/>
  <c r="N234" i="8"/>
  <c r="C235" i="8"/>
  <c r="I235" i="8"/>
  <c r="J235" i="8"/>
  <c r="Q235" i="8" s="1"/>
  <c r="N235" i="8"/>
  <c r="I236" i="8"/>
  <c r="C236" i="8" s="1"/>
  <c r="J236" i="8"/>
  <c r="Q236" i="8" s="1"/>
  <c r="N236" i="8"/>
  <c r="C237" i="8"/>
  <c r="I237" i="8"/>
  <c r="J237" i="8"/>
  <c r="Q237" i="8" s="1"/>
  <c r="N237" i="8"/>
  <c r="C238" i="8"/>
  <c r="I238" i="8"/>
  <c r="J238" i="8"/>
  <c r="Q238" i="8" s="1"/>
  <c r="N238" i="8"/>
  <c r="I214" i="8"/>
  <c r="C214" i="8" s="1"/>
  <c r="I215" i="8"/>
  <c r="C215" i="8" s="1"/>
  <c r="I216" i="8"/>
  <c r="C216" i="8" s="1"/>
  <c r="J214" i="8"/>
  <c r="Q214" i="8" s="1"/>
  <c r="J215" i="8"/>
  <c r="Q215" i="8" s="1"/>
  <c r="J216" i="8"/>
  <c r="Q216" i="8" s="1"/>
  <c r="N214" i="8"/>
  <c r="N215" i="8"/>
  <c r="N216" i="8"/>
  <c r="C21" i="8"/>
  <c r="I21" i="8"/>
  <c r="J21" i="8"/>
  <c r="Q21" i="8" s="1"/>
  <c r="N21" i="8"/>
  <c r="C31" i="8"/>
  <c r="I31" i="8"/>
  <c r="J31" i="8"/>
  <c r="Q31" i="8" s="1"/>
  <c r="N31" i="8"/>
  <c r="N18" i="8"/>
  <c r="J18" i="8"/>
  <c r="Q18" i="8" s="1"/>
  <c r="I18" i="8"/>
  <c r="C18" i="8" s="1"/>
  <c r="N14" i="8"/>
  <c r="J14" i="8"/>
  <c r="Q14" i="8" s="1"/>
  <c r="I14" i="8"/>
  <c r="C14" i="8" s="1"/>
  <c r="I67" i="8"/>
  <c r="C67" i="8" s="1"/>
  <c r="J67" i="8"/>
  <c r="Q67" i="8" s="1"/>
  <c r="N67" i="8"/>
  <c r="N198" i="8"/>
  <c r="J198" i="8"/>
  <c r="Q198" i="8" s="1"/>
  <c r="I198" i="8"/>
  <c r="C198" i="8" s="1"/>
  <c r="C194" i="8"/>
  <c r="C195" i="8"/>
  <c r="C197" i="8"/>
  <c r="C199" i="8"/>
  <c r="C200" i="8"/>
  <c r="C201" i="8"/>
  <c r="C202" i="8"/>
  <c r="C203" i="8"/>
  <c r="C205" i="8"/>
  <c r="C206" i="8"/>
  <c r="C209" i="8"/>
  <c r="C210" i="8"/>
  <c r="C211" i="8"/>
  <c r="N213" i="8"/>
  <c r="J213" i="8"/>
  <c r="Q213" i="8" s="1"/>
  <c r="I213" i="8"/>
  <c r="C213" i="8" s="1"/>
  <c r="N212" i="8"/>
  <c r="J212" i="8"/>
  <c r="Q212" i="8" s="1"/>
  <c r="I212" i="8"/>
  <c r="C212" i="8" s="1"/>
  <c r="N211" i="8"/>
  <c r="J211" i="8"/>
  <c r="Q211" i="8" s="1"/>
  <c r="I211" i="8"/>
  <c r="N210" i="8"/>
  <c r="J210" i="8"/>
  <c r="Q210" i="8" s="1"/>
  <c r="I210" i="8"/>
  <c r="N209" i="8"/>
  <c r="J209" i="8"/>
  <c r="Q209" i="8" s="1"/>
  <c r="I209" i="8"/>
  <c r="N208" i="8"/>
  <c r="J208" i="8"/>
  <c r="Q208" i="8" s="1"/>
  <c r="I208" i="8"/>
  <c r="C208" i="8" s="1"/>
  <c r="N207" i="8"/>
  <c r="J207" i="8"/>
  <c r="Q207" i="8" s="1"/>
  <c r="I207" i="8"/>
  <c r="C207" i="8" s="1"/>
  <c r="N206" i="8"/>
  <c r="J206" i="8"/>
  <c r="Q206" i="8" s="1"/>
  <c r="I206" i="8"/>
  <c r="N205" i="8"/>
  <c r="J205" i="8"/>
  <c r="Q205" i="8" s="1"/>
  <c r="I205" i="8"/>
  <c r="N204" i="8"/>
  <c r="J204" i="8"/>
  <c r="Q204" i="8" s="1"/>
  <c r="I204" i="8"/>
  <c r="C204" i="8" s="1"/>
  <c r="N203" i="8"/>
  <c r="J203" i="8"/>
  <c r="Q203" i="8" s="1"/>
  <c r="I203" i="8"/>
  <c r="N202" i="8"/>
  <c r="J202" i="8"/>
  <c r="Q202" i="8" s="1"/>
  <c r="I202" i="8"/>
  <c r="N201" i="8"/>
  <c r="J201" i="8"/>
  <c r="Q201" i="8" s="1"/>
  <c r="I201" i="8"/>
  <c r="N200" i="8"/>
  <c r="J200" i="8"/>
  <c r="Q200" i="8" s="1"/>
  <c r="I200" i="8"/>
  <c r="N199" i="8"/>
  <c r="J199" i="8"/>
  <c r="Q199" i="8" s="1"/>
  <c r="I199" i="8"/>
  <c r="N197" i="8"/>
  <c r="J197" i="8"/>
  <c r="Q197" i="8" s="1"/>
  <c r="I197" i="8"/>
  <c r="N196" i="8"/>
  <c r="J196" i="8"/>
  <c r="Q196" i="8" s="1"/>
  <c r="I196" i="8"/>
  <c r="C196" i="8" s="1"/>
  <c r="N195" i="8"/>
  <c r="J195" i="8"/>
  <c r="Q195" i="8" s="1"/>
  <c r="I195" i="8"/>
  <c r="N194" i="8"/>
  <c r="J194" i="8"/>
  <c r="Q194" i="8" s="1"/>
  <c r="I194" i="8"/>
  <c r="N193" i="8"/>
  <c r="J193" i="8"/>
  <c r="Q193" i="8" s="1"/>
  <c r="I193" i="8"/>
  <c r="C193" i="8" s="1"/>
  <c r="N192" i="8"/>
  <c r="J192" i="8"/>
  <c r="Q192" i="8" s="1"/>
  <c r="I192" i="8"/>
  <c r="C192" i="8" s="1"/>
  <c r="J151" i="8"/>
  <c r="Q151" i="8" s="1"/>
  <c r="J152" i="8"/>
  <c r="Q152" i="8" s="1"/>
  <c r="J153" i="8"/>
  <c r="Q153" i="8" s="1"/>
  <c r="J154" i="8"/>
  <c r="Q154" i="8" s="1"/>
  <c r="J155" i="8"/>
  <c r="Q155" i="8" s="1"/>
  <c r="J156" i="8"/>
  <c r="Q156" i="8" s="1"/>
  <c r="J157" i="8"/>
  <c r="Q157" i="8" s="1"/>
  <c r="J158" i="8"/>
  <c r="Q158" i="8" s="1"/>
  <c r="J159" i="8"/>
  <c r="Q159" i="8" s="1"/>
  <c r="J160" i="8"/>
  <c r="Q160" i="8" s="1"/>
  <c r="J161" i="8"/>
  <c r="Q161" i="8" s="1"/>
  <c r="J162" i="8"/>
  <c r="Q162" i="8" s="1"/>
  <c r="J163" i="8"/>
  <c r="Q163" i="8" s="1"/>
  <c r="J164" i="8"/>
  <c r="Q164" i="8" s="1"/>
  <c r="J165" i="8"/>
  <c r="Q165" i="8" s="1"/>
  <c r="J166" i="8"/>
  <c r="Q166" i="8" s="1"/>
  <c r="J167" i="8"/>
  <c r="Q167" i="8" s="1"/>
  <c r="J168" i="8"/>
  <c r="Q168" i="8" s="1"/>
  <c r="J169" i="8"/>
  <c r="Q169" i="8" s="1"/>
  <c r="J170" i="8"/>
  <c r="Q170" i="8" s="1"/>
  <c r="J171" i="8"/>
  <c r="Q171" i="8" s="1"/>
  <c r="J172" i="8"/>
  <c r="Q172" i="8" s="1"/>
  <c r="J173" i="8"/>
  <c r="Q173" i="8" s="1"/>
  <c r="J174" i="8"/>
  <c r="Q174" i="8" s="1"/>
  <c r="J175" i="8"/>
  <c r="Q175" i="8" s="1"/>
  <c r="J176" i="8"/>
  <c r="Q176" i="8" s="1"/>
  <c r="J177" i="8"/>
  <c r="Q177" i="8" s="1"/>
  <c r="J178" i="8"/>
  <c r="Q178" i="8" s="1"/>
  <c r="J179" i="8"/>
  <c r="Q179" i="8" s="1"/>
  <c r="J180" i="8"/>
  <c r="Q180" i="8" s="1"/>
  <c r="J181" i="8"/>
  <c r="Q181" i="8" s="1"/>
  <c r="J182" i="8"/>
  <c r="Q182" i="8" s="1"/>
  <c r="J183" i="8"/>
  <c r="Q183" i="8" s="1"/>
  <c r="J184" i="8"/>
  <c r="Q184" i="8" s="1"/>
  <c r="J185" i="8"/>
  <c r="Q185" i="8" s="1"/>
  <c r="J186" i="8"/>
  <c r="Q186" i="8" s="1"/>
  <c r="J187" i="8"/>
  <c r="Q187" i="8" s="1"/>
  <c r="J188" i="8"/>
  <c r="Q188" i="8" s="1"/>
  <c r="J189" i="8"/>
  <c r="Q189" i="8" s="1"/>
  <c r="J190" i="8"/>
  <c r="Q190" i="8" s="1"/>
  <c r="J191" i="8"/>
  <c r="Q191" i="8" s="1"/>
  <c r="N151" i="8"/>
  <c r="N152" i="8"/>
  <c r="N153" i="8"/>
  <c r="N154" i="8"/>
  <c r="N155" i="8"/>
  <c r="N156" i="8"/>
  <c r="N157" i="8"/>
  <c r="N158" i="8"/>
  <c r="N159" i="8"/>
  <c r="N160" i="8"/>
  <c r="N161" i="8"/>
  <c r="N162" i="8"/>
  <c r="N163" i="8"/>
  <c r="N164" i="8"/>
  <c r="N165" i="8"/>
  <c r="N166" i="8"/>
  <c r="N167" i="8"/>
  <c r="N168" i="8"/>
  <c r="N169" i="8"/>
  <c r="N170" i="8"/>
  <c r="N171" i="8"/>
  <c r="N172" i="8"/>
  <c r="N173" i="8"/>
  <c r="N174" i="8"/>
  <c r="N175" i="8"/>
  <c r="N176" i="8"/>
  <c r="N177" i="8"/>
  <c r="N178" i="8"/>
  <c r="N179" i="8"/>
  <c r="N180" i="8"/>
  <c r="N181" i="8"/>
  <c r="N182" i="8"/>
  <c r="N183" i="8"/>
  <c r="N184" i="8"/>
  <c r="N185" i="8"/>
  <c r="N186" i="8"/>
  <c r="N187" i="8"/>
  <c r="N188" i="8"/>
  <c r="N189" i="8"/>
  <c r="N190" i="8"/>
  <c r="N191" i="8"/>
  <c r="I151" i="8"/>
  <c r="C151" i="8" s="1"/>
  <c r="I152" i="8"/>
  <c r="C152" i="8" s="1"/>
  <c r="I153" i="8"/>
  <c r="C153" i="8" s="1"/>
  <c r="I154" i="8"/>
  <c r="C154" i="8" s="1"/>
  <c r="I155" i="8"/>
  <c r="C155" i="8" s="1"/>
  <c r="I156" i="8"/>
  <c r="C156" i="8" s="1"/>
  <c r="I157" i="8"/>
  <c r="C157" i="8" s="1"/>
  <c r="I158" i="8"/>
  <c r="C158" i="8" s="1"/>
  <c r="I159" i="8"/>
  <c r="C159" i="8" s="1"/>
  <c r="I160" i="8"/>
  <c r="C160" i="8" s="1"/>
  <c r="I161" i="8"/>
  <c r="C161" i="8" s="1"/>
  <c r="I162" i="8"/>
  <c r="C162" i="8" s="1"/>
  <c r="I163" i="8"/>
  <c r="C163" i="8" s="1"/>
  <c r="I164" i="8"/>
  <c r="C164" i="8" s="1"/>
  <c r="I165" i="8"/>
  <c r="C165" i="8" s="1"/>
  <c r="I166" i="8"/>
  <c r="C166" i="8" s="1"/>
  <c r="I167" i="8"/>
  <c r="C167" i="8" s="1"/>
  <c r="I168" i="8"/>
  <c r="C168" i="8" s="1"/>
  <c r="I169" i="8"/>
  <c r="C169" i="8" s="1"/>
  <c r="I170" i="8"/>
  <c r="C170" i="8" s="1"/>
  <c r="I171" i="8"/>
  <c r="C171" i="8" s="1"/>
  <c r="I172" i="8"/>
  <c r="C172" i="8" s="1"/>
  <c r="I173" i="8"/>
  <c r="C173" i="8" s="1"/>
  <c r="I174" i="8"/>
  <c r="C174" i="8" s="1"/>
  <c r="I175" i="8"/>
  <c r="C175" i="8" s="1"/>
  <c r="I176" i="8"/>
  <c r="C176" i="8" s="1"/>
  <c r="I177" i="8"/>
  <c r="C177" i="8" s="1"/>
  <c r="I178" i="8"/>
  <c r="C178" i="8" s="1"/>
  <c r="I179" i="8"/>
  <c r="C179" i="8" s="1"/>
  <c r="I180" i="8"/>
  <c r="C180" i="8" s="1"/>
  <c r="I181" i="8"/>
  <c r="C181" i="8" s="1"/>
  <c r="I182" i="8"/>
  <c r="C182" i="8" s="1"/>
  <c r="I183" i="8"/>
  <c r="C183" i="8" s="1"/>
  <c r="I184" i="8"/>
  <c r="C184" i="8" s="1"/>
  <c r="I185" i="8"/>
  <c r="C185" i="8" s="1"/>
  <c r="I186" i="8"/>
  <c r="C186" i="8" s="1"/>
  <c r="I187" i="8"/>
  <c r="C187" i="8" s="1"/>
  <c r="I188" i="8"/>
  <c r="C188" i="8" s="1"/>
  <c r="I189" i="8"/>
  <c r="C189" i="8" s="1"/>
  <c r="I190" i="8"/>
  <c r="C190" i="8" s="1"/>
  <c r="I191" i="8"/>
  <c r="C191" i="8" s="1"/>
  <c r="I136" i="8"/>
  <c r="N82" i="8"/>
  <c r="J82" i="8"/>
  <c r="J83" i="8"/>
  <c r="I82" i="8"/>
  <c r="A1" i="13" l="1" a="1"/>
  <c r="A1" i="13" s="1"/>
  <c r="A2" i="13" s="1" a="1"/>
  <c r="A2" i="13" s="1"/>
  <c r="A1" i="11" a="1"/>
  <c r="A1" i="11" s="1"/>
  <c r="A1" i="12" s="1" a="1"/>
  <c r="AF2" i="12" s="1" a="1"/>
  <c r="AF2" i="12" s="1"/>
  <c r="C105" i="8"/>
  <c r="I135" i="8"/>
  <c r="C135" i="8" s="1"/>
  <c r="J135" i="8"/>
  <c r="Q135" i="8" s="1"/>
  <c r="N135" i="8"/>
  <c r="J112" i="8"/>
  <c r="Q112" i="8" s="1"/>
  <c r="J113" i="8"/>
  <c r="Q113" i="8" s="1"/>
  <c r="J114" i="8"/>
  <c r="Q114" i="8" s="1"/>
  <c r="J115" i="8"/>
  <c r="Q115" i="8" s="1"/>
  <c r="J116" i="8"/>
  <c r="Q116" i="8" s="1"/>
  <c r="J117" i="8"/>
  <c r="Q117" i="8" s="1"/>
  <c r="J118" i="8"/>
  <c r="Q118" i="8" s="1"/>
  <c r="J119" i="8"/>
  <c r="Q119" i="8" s="1"/>
  <c r="J120" i="8"/>
  <c r="Q120" i="8" s="1"/>
  <c r="J121" i="8"/>
  <c r="Q121" i="8" s="1"/>
  <c r="J122" i="8"/>
  <c r="Q122" i="8" s="1"/>
  <c r="J123" i="8"/>
  <c r="Q123" i="8" s="1"/>
  <c r="J124" i="8"/>
  <c r="Q124" i="8" s="1"/>
  <c r="J125" i="8"/>
  <c r="Q125" i="8" s="1"/>
  <c r="J126" i="8"/>
  <c r="Q126" i="8" s="1"/>
  <c r="J127" i="8"/>
  <c r="J128" i="8"/>
  <c r="J129" i="8"/>
  <c r="J130" i="8"/>
  <c r="J131" i="8"/>
  <c r="N125" i="8"/>
  <c r="N126" i="8"/>
  <c r="N78" i="8"/>
  <c r="N79" i="8"/>
  <c r="N80" i="8"/>
  <c r="N81" i="8"/>
  <c r="N83" i="8"/>
  <c r="N84" i="8"/>
  <c r="N85" i="8"/>
  <c r="N86" i="8"/>
  <c r="N87" i="8"/>
  <c r="N88" i="8"/>
  <c r="N89" i="8"/>
  <c r="N90" i="8"/>
  <c r="N91" i="8"/>
  <c r="N92" i="8"/>
  <c r="N93" i="8"/>
  <c r="N94" i="8"/>
  <c r="N95" i="8"/>
  <c r="N96" i="8"/>
  <c r="N97" i="8"/>
  <c r="N98" i="8"/>
  <c r="N99" i="8"/>
  <c r="N100" i="8"/>
  <c r="N101" i="8"/>
  <c r="N102" i="8"/>
  <c r="N103" i="8"/>
  <c r="N104" i="8"/>
  <c r="N105" i="8"/>
  <c r="N106" i="8"/>
  <c r="N107" i="8"/>
  <c r="N108" i="8"/>
  <c r="N109" i="8"/>
  <c r="N110" i="8"/>
  <c r="N111" i="8"/>
  <c r="N112" i="8"/>
  <c r="N113" i="8"/>
  <c r="N114" i="8"/>
  <c r="N115" i="8"/>
  <c r="N116" i="8"/>
  <c r="N117" i="8"/>
  <c r="N118" i="8"/>
  <c r="N119" i="8"/>
  <c r="N120" i="8"/>
  <c r="N121" i="8"/>
  <c r="N122" i="8"/>
  <c r="N123" i="8"/>
  <c r="N124" i="8"/>
  <c r="J109" i="8"/>
  <c r="Q109" i="8" s="1"/>
  <c r="J110" i="8"/>
  <c r="Q110" i="8" s="1"/>
  <c r="J111" i="8"/>
  <c r="Q111" i="8" s="1"/>
  <c r="J78" i="8"/>
  <c r="J79" i="8"/>
  <c r="J80" i="8"/>
  <c r="J81" i="8"/>
  <c r="Q81" i="8" s="1"/>
  <c r="Q82" i="8"/>
  <c r="Q83" i="8"/>
  <c r="J84" i="8"/>
  <c r="Q84" i="8" s="1"/>
  <c r="J85" i="8"/>
  <c r="Q85" i="8" s="1"/>
  <c r="J86" i="8"/>
  <c r="Q86" i="8" s="1"/>
  <c r="J87" i="8"/>
  <c r="Q87" i="8" s="1"/>
  <c r="J88" i="8"/>
  <c r="Q88" i="8" s="1"/>
  <c r="J89" i="8"/>
  <c r="Q89" i="8" s="1"/>
  <c r="J90" i="8"/>
  <c r="Q90" i="8" s="1"/>
  <c r="J91" i="8"/>
  <c r="Q91" i="8" s="1"/>
  <c r="J92" i="8"/>
  <c r="Q92" i="8" s="1"/>
  <c r="J93" i="8"/>
  <c r="Q93" i="8" s="1"/>
  <c r="J94" i="8"/>
  <c r="Q94" i="8" s="1"/>
  <c r="J95" i="8"/>
  <c r="Q95" i="8" s="1"/>
  <c r="J96" i="8"/>
  <c r="Q96" i="8" s="1"/>
  <c r="J97" i="8"/>
  <c r="Q97" i="8" s="1"/>
  <c r="J98" i="8"/>
  <c r="Q98" i="8" s="1"/>
  <c r="J99" i="8"/>
  <c r="Q99" i="8" s="1"/>
  <c r="J100" i="8"/>
  <c r="Q100" i="8" s="1"/>
  <c r="J101" i="8"/>
  <c r="Q101" i="8" s="1"/>
  <c r="J102" i="8"/>
  <c r="Q102" i="8" s="1"/>
  <c r="J103" i="8"/>
  <c r="Q103" i="8" s="1"/>
  <c r="J104" i="8"/>
  <c r="Q104" i="8" s="1"/>
  <c r="J105" i="8"/>
  <c r="Q105" i="8" s="1"/>
  <c r="J106" i="8"/>
  <c r="Q106" i="8" s="1"/>
  <c r="J107" i="8"/>
  <c r="Q107" i="8" s="1"/>
  <c r="J108" i="8"/>
  <c r="Q108" i="8" s="1"/>
  <c r="I78" i="8"/>
  <c r="I79" i="8"/>
  <c r="I80" i="8"/>
  <c r="I81" i="8"/>
  <c r="C82" i="8"/>
  <c r="I83" i="8"/>
  <c r="C83" i="8" s="1"/>
  <c r="I84" i="8"/>
  <c r="C84" i="8" s="1"/>
  <c r="I85" i="8"/>
  <c r="C85" i="8" s="1"/>
  <c r="I86" i="8"/>
  <c r="C86" i="8" s="1"/>
  <c r="I87" i="8"/>
  <c r="C87" i="8" s="1"/>
  <c r="I88" i="8"/>
  <c r="C88" i="8" s="1"/>
  <c r="I89" i="8"/>
  <c r="C89" i="8" s="1"/>
  <c r="I90" i="8"/>
  <c r="C90" i="8" s="1"/>
  <c r="I91" i="8"/>
  <c r="C91" i="8" s="1"/>
  <c r="I92" i="8"/>
  <c r="C92" i="8" s="1"/>
  <c r="I93" i="8"/>
  <c r="C93" i="8" s="1"/>
  <c r="I94" i="8"/>
  <c r="C94" i="8" s="1"/>
  <c r="I95" i="8"/>
  <c r="C95" i="8" s="1"/>
  <c r="I96" i="8"/>
  <c r="C96" i="8" s="1"/>
  <c r="I97" i="8"/>
  <c r="C97" i="8" s="1"/>
  <c r="I98" i="8"/>
  <c r="C98" i="8" s="1"/>
  <c r="I99" i="8"/>
  <c r="C99" i="8" s="1"/>
  <c r="I100" i="8"/>
  <c r="C100" i="8" s="1"/>
  <c r="I101" i="8"/>
  <c r="C101" i="8" s="1"/>
  <c r="I102" i="8"/>
  <c r="C102" i="8" s="1"/>
  <c r="I103" i="8"/>
  <c r="C103" i="8" s="1"/>
  <c r="I104" i="8"/>
  <c r="C104" i="8" s="1"/>
  <c r="I105" i="8"/>
  <c r="I106" i="8"/>
  <c r="C106" i="8" s="1"/>
  <c r="I107" i="8"/>
  <c r="C107" i="8" s="1"/>
  <c r="I108" i="8"/>
  <c r="C108" i="8" s="1"/>
  <c r="I109" i="8"/>
  <c r="C109" i="8" s="1"/>
  <c r="I110" i="8"/>
  <c r="C110" i="8" s="1"/>
  <c r="I111" i="8"/>
  <c r="C111" i="8" s="1"/>
  <c r="I112" i="8"/>
  <c r="C112" i="8" s="1"/>
  <c r="I113" i="8"/>
  <c r="C113" i="8" s="1"/>
  <c r="I114" i="8"/>
  <c r="C114" i="8" s="1"/>
  <c r="I115" i="8"/>
  <c r="C115" i="8" s="1"/>
  <c r="I116" i="8"/>
  <c r="C116" i="8" s="1"/>
  <c r="I117" i="8"/>
  <c r="C117" i="8" s="1"/>
  <c r="I118" i="8"/>
  <c r="C118" i="8" s="1"/>
  <c r="I119" i="8"/>
  <c r="C119" i="8" s="1"/>
  <c r="I120" i="8"/>
  <c r="C120" i="8" s="1"/>
  <c r="I121" i="8"/>
  <c r="C121" i="8" s="1"/>
  <c r="I122" i="8"/>
  <c r="C122" i="8" s="1"/>
  <c r="I123" i="8"/>
  <c r="C123" i="8" s="1"/>
  <c r="I124" i="8"/>
  <c r="C124" i="8" s="1"/>
  <c r="I125" i="8"/>
  <c r="C125" i="8" s="1"/>
  <c r="I126" i="8"/>
  <c r="C126" i="8" s="1"/>
  <c r="I2" i="13" l="1" a="1"/>
  <c r="I2" i="13" s="1"/>
  <c r="AE2" i="13" a="1"/>
  <c r="AE2" i="13" s="1"/>
  <c r="AP2" i="13" a="1"/>
  <c r="AP2" i="13" s="1"/>
  <c r="BB2" i="13" a="1"/>
  <c r="BB2" i="13" s="1"/>
  <c r="BL2" i="13" a="1"/>
  <c r="BL2" i="13" s="1"/>
  <c r="CH2" i="13" a="1"/>
  <c r="CH2" i="13" s="1"/>
  <c r="CS2" i="13" a="1"/>
  <c r="CS2" i="13" s="1"/>
  <c r="DD2" i="13" a="1"/>
  <c r="DD2" i="13" s="1"/>
  <c r="DN2" i="13" a="1"/>
  <c r="DN2" i="13" s="1"/>
  <c r="DY2" i="13" a="1"/>
  <c r="DY2" i="13" s="1"/>
  <c r="EI2" i="13" a="1"/>
  <c r="EI2" i="13" s="1"/>
  <c r="ET2" i="13" a="1"/>
  <c r="ET2" i="13" s="1"/>
  <c r="FD2" i="13" a="1"/>
  <c r="FD2" i="13" s="1"/>
  <c r="FO2" i="13" a="1"/>
  <c r="FO2" i="13" s="1"/>
  <c r="FY2" i="13" a="1"/>
  <c r="FY2" i="13" s="1"/>
  <c r="GJ2" i="13" a="1"/>
  <c r="GJ2" i="13" s="1"/>
  <c r="GU2" i="13" a="1"/>
  <c r="GU2" i="13" s="1"/>
  <c r="HG2" i="13" a="1"/>
  <c r="HG2" i="13" s="1"/>
  <c r="HS2" i="13" a="1"/>
  <c r="HS2" i="13" s="1"/>
  <c r="IC2" i="13" a="1"/>
  <c r="IC2" i="13" s="1"/>
  <c r="I2" i="12" a="1"/>
  <c r="I2" i="12" s="1"/>
  <c r="U2" i="12" a="1"/>
  <c r="U2" i="12" s="1"/>
  <c r="J2" i="13" a="1"/>
  <c r="J2" i="13" s="1"/>
  <c r="T2" i="13" a="1"/>
  <c r="T2" i="13" s="1"/>
  <c r="AF2" i="13" a="1"/>
  <c r="AF2" i="13" s="1"/>
  <c r="AQ2" i="13" a="1"/>
  <c r="AQ2" i="13" s="1"/>
  <c r="BM2" i="13" a="1"/>
  <c r="BM2" i="13" s="1"/>
  <c r="BX2" i="13" a="1"/>
  <c r="BX2" i="13" s="1"/>
  <c r="CI2" i="13" a="1"/>
  <c r="CI2" i="13" s="1"/>
  <c r="CT2" i="13" a="1"/>
  <c r="CT2" i="13" s="1"/>
  <c r="DE2" i="13" a="1"/>
  <c r="DE2" i="13" s="1"/>
  <c r="DO2" i="13" a="1"/>
  <c r="DO2" i="13" s="1"/>
  <c r="DZ2" i="13" a="1"/>
  <c r="DZ2" i="13" s="1"/>
  <c r="EJ2" i="13" a="1"/>
  <c r="EJ2" i="13" s="1"/>
  <c r="EU2" i="13" a="1"/>
  <c r="EU2" i="13" s="1"/>
  <c r="FE2" i="13" a="1"/>
  <c r="FE2" i="13" s="1"/>
  <c r="FP2" i="13" a="1"/>
  <c r="FP2" i="13" s="1"/>
  <c r="FZ2" i="13" a="1"/>
  <c r="FZ2" i="13" s="1"/>
  <c r="GK2" i="13" a="1"/>
  <c r="GK2" i="13" s="1"/>
  <c r="GV2" i="13" a="1"/>
  <c r="GV2" i="13" s="1"/>
  <c r="HH2" i="13" a="1"/>
  <c r="HH2" i="13" s="1"/>
  <c r="HT2" i="13" a="1"/>
  <c r="HT2" i="13" s="1"/>
  <c r="ID2" i="13" a="1"/>
  <c r="ID2" i="13" s="1"/>
  <c r="J2" i="12" a="1"/>
  <c r="J2" i="12" s="1"/>
  <c r="V2" i="12" a="1"/>
  <c r="V2" i="12" s="1"/>
  <c r="K2" i="13" a="1"/>
  <c r="K2" i="13" s="1"/>
  <c r="U2" i="13" a="1"/>
  <c r="U2" i="13" s="1"/>
  <c r="AG2" i="13" a="1"/>
  <c r="AG2" i="13" s="1"/>
  <c r="AR2" i="13" a="1"/>
  <c r="AR2" i="13" s="1"/>
  <c r="BC2" i="13" a="1"/>
  <c r="BC2" i="13" s="1"/>
  <c r="BN2" i="13" a="1"/>
  <c r="BN2" i="13" s="1"/>
  <c r="BY2" i="13" a="1"/>
  <c r="BY2" i="13" s="1"/>
  <c r="CJ2" i="13" a="1"/>
  <c r="CJ2" i="13" s="1"/>
  <c r="CU2" i="13" a="1"/>
  <c r="CU2" i="13" s="1"/>
  <c r="DF2" i="13" a="1"/>
  <c r="DF2" i="13" s="1"/>
  <c r="DP2" i="13" a="1"/>
  <c r="DP2" i="13" s="1"/>
  <c r="EA2" i="13" a="1"/>
  <c r="EA2" i="13" s="1"/>
  <c r="EK2" i="13" a="1"/>
  <c r="EK2" i="13" s="1"/>
  <c r="EV2" i="13" a="1"/>
  <c r="EV2" i="13" s="1"/>
  <c r="FF2" i="13" a="1"/>
  <c r="FF2" i="13" s="1"/>
  <c r="FQ2" i="13" a="1"/>
  <c r="FQ2" i="13" s="1"/>
  <c r="GA2" i="13" a="1"/>
  <c r="GA2" i="13" s="1"/>
  <c r="GL2" i="13" a="1"/>
  <c r="GL2" i="13" s="1"/>
  <c r="GW2" i="13" a="1"/>
  <c r="GW2" i="13" s="1"/>
  <c r="HI2" i="13" a="1"/>
  <c r="HI2" i="13" s="1"/>
  <c r="HU2" i="13" a="1"/>
  <c r="HU2" i="13" s="1"/>
  <c r="IE2" i="13" a="1"/>
  <c r="IE2" i="13" s="1"/>
  <c r="K2" i="12" a="1"/>
  <c r="K2" i="12" s="1"/>
  <c r="W2" i="12" a="1"/>
  <c r="W2" i="12" s="1"/>
  <c r="L2" i="13" a="1"/>
  <c r="L2" i="13" s="1"/>
  <c r="V2" i="13" a="1"/>
  <c r="V2" i="13" s="1"/>
  <c r="AH2" i="13" a="1"/>
  <c r="AH2" i="13" s="1"/>
  <c r="AS2" i="13" a="1"/>
  <c r="AS2" i="13" s="1"/>
  <c r="BD2" i="13" a="1"/>
  <c r="BD2" i="13" s="1"/>
  <c r="BO2" i="13" a="1"/>
  <c r="BO2" i="13" s="1"/>
  <c r="BZ2" i="13" a="1"/>
  <c r="BZ2" i="13" s="1"/>
  <c r="CK2" i="13" a="1"/>
  <c r="CK2" i="13" s="1"/>
  <c r="CV2" i="13" a="1"/>
  <c r="CV2" i="13" s="1"/>
  <c r="DQ2" i="13" a="1"/>
  <c r="DQ2" i="13" s="1"/>
  <c r="EL2" i="13" a="1"/>
  <c r="EL2" i="13" s="1"/>
  <c r="FG2" i="13" a="1"/>
  <c r="FG2" i="13" s="1"/>
  <c r="GB2" i="13" a="1"/>
  <c r="GB2" i="13" s="1"/>
  <c r="GM2" i="13" a="1"/>
  <c r="GM2" i="13" s="1"/>
  <c r="GX2" i="13" a="1"/>
  <c r="GX2" i="13" s="1"/>
  <c r="HJ2" i="13" a="1"/>
  <c r="HJ2" i="13" s="1"/>
  <c r="IF2" i="13" a="1"/>
  <c r="IF2" i="13" s="1"/>
  <c r="L2" i="12" a="1"/>
  <c r="L2" i="12" s="1"/>
  <c r="X2" i="12" a="1"/>
  <c r="X2" i="12" s="1"/>
  <c r="W2" i="13" a="1"/>
  <c r="W2" i="13" s="1"/>
  <c r="AI2" i="13" a="1"/>
  <c r="AI2" i="13" s="1"/>
  <c r="AT2" i="13" a="1"/>
  <c r="AT2" i="13" s="1"/>
  <c r="BE2" i="13" a="1"/>
  <c r="BE2" i="13" s="1"/>
  <c r="BP2" i="13" a="1"/>
  <c r="BP2" i="13" s="1"/>
  <c r="CA2" i="13" a="1"/>
  <c r="CA2" i="13" s="1"/>
  <c r="CL2" i="13" a="1"/>
  <c r="CL2" i="13" s="1"/>
  <c r="CW2" i="13" a="1"/>
  <c r="CW2" i="13" s="1"/>
  <c r="DG2" i="13" a="1"/>
  <c r="DG2" i="13" s="1"/>
  <c r="DR2" i="13" a="1"/>
  <c r="DR2" i="13" s="1"/>
  <c r="EB2" i="13" a="1"/>
  <c r="EB2" i="13" s="1"/>
  <c r="EM2" i="13" a="1"/>
  <c r="EM2" i="13" s="1"/>
  <c r="EW2" i="13" a="1"/>
  <c r="EW2" i="13" s="1"/>
  <c r="FH2" i="13" a="1"/>
  <c r="FH2" i="13" s="1"/>
  <c r="FR2" i="13" a="1"/>
  <c r="FR2" i="13" s="1"/>
  <c r="GC2" i="13" a="1"/>
  <c r="GC2" i="13" s="1"/>
  <c r="GN2" i="13" a="1"/>
  <c r="GN2" i="13" s="1"/>
  <c r="GY2" i="13" a="1"/>
  <c r="GY2" i="13" s="1"/>
  <c r="HK2" i="13" a="1"/>
  <c r="HK2" i="13" s="1"/>
  <c r="HV2" i="13" a="1"/>
  <c r="HV2" i="13" s="1"/>
  <c r="M2" i="12" a="1"/>
  <c r="M2" i="12" s="1"/>
  <c r="Y2" i="12" a="1"/>
  <c r="Y2" i="12" s="1"/>
  <c r="M2" i="13" a="1"/>
  <c r="M2" i="13" s="1"/>
  <c r="AU2" i="13" a="1"/>
  <c r="AU2" i="13" s="1"/>
  <c r="BQ2" i="13" a="1"/>
  <c r="BQ2" i="13" s="1"/>
  <c r="CX2" i="13" a="1"/>
  <c r="CX2" i="13" s="1"/>
  <c r="EC2" i="13" a="1"/>
  <c r="EC2" i="13" s="1"/>
  <c r="FI2" i="13" a="1"/>
  <c r="FI2" i="13" s="1"/>
  <c r="GZ2" i="13" a="1"/>
  <c r="GZ2" i="13" s="1"/>
  <c r="Z2" i="12" a="1"/>
  <c r="Z2" i="12" s="1"/>
  <c r="C2" i="13" a="1"/>
  <c r="C2" i="13" s="1"/>
  <c r="N2" i="13" a="1"/>
  <c r="N2" i="13" s="1"/>
  <c r="Y2" i="13" a="1"/>
  <c r="Y2" i="13" s="1"/>
  <c r="AK2" i="13" a="1"/>
  <c r="AK2" i="13" s="1"/>
  <c r="AV2" i="13" a="1"/>
  <c r="AV2" i="13" s="1"/>
  <c r="BG2" i="13" a="1"/>
  <c r="BG2" i="13" s="1"/>
  <c r="BR2" i="13" a="1"/>
  <c r="BR2" i="13" s="1"/>
  <c r="CC2" i="13" a="1"/>
  <c r="CC2" i="13" s="1"/>
  <c r="CN2" i="13" a="1"/>
  <c r="CN2" i="13" s="1"/>
  <c r="CY2" i="13" a="1"/>
  <c r="CY2" i="13" s="1"/>
  <c r="DI2" i="13" a="1"/>
  <c r="DI2" i="13" s="1"/>
  <c r="DT2" i="13" a="1"/>
  <c r="DT2" i="13" s="1"/>
  <c r="ED2" i="13" a="1"/>
  <c r="ED2" i="13" s="1"/>
  <c r="EO2" i="13" a="1"/>
  <c r="EO2" i="13" s="1"/>
  <c r="EY2" i="13" a="1"/>
  <c r="EY2" i="13" s="1"/>
  <c r="FJ2" i="13" a="1"/>
  <c r="FJ2" i="13" s="1"/>
  <c r="FT2" i="13" a="1"/>
  <c r="FT2" i="13" s="1"/>
  <c r="GE2" i="13" a="1"/>
  <c r="GE2" i="13" s="1"/>
  <c r="GP2" i="13" a="1"/>
  <c r="GP2" i="13" s="1"/>
  <c r="HA2" i="13" a="1"/>
  <c r="HA2" i="13" s="1"/>
  <c r="HM2" i="13" a="1"/>
  <c r="HM2" i="13" s="1"/>
  <c r="HX2" i="13" a="1"/>
  <c r="HX2" i="13" s="1"/>
  <c r="C2" i="12" a="1"/>
  <c r="C2" i="12" s="1"/>
  <c r="O2" i="12" a="1"/>
  <c r="O2" i="12" s="1"/>
  <c r="AA2" i="12" a="1"/>
  <c r="AA2" i="12" s="1"/>
  <c r="D2" i="13" a="1"/>
  <c r="D2" i="13" s="1"/>
  <c r="O2" i="13" a="1"/>
  <c r="O2" i="13" s="1"/>
  <c r="Z2" i="13" a="1"/>
  <c r="Z2" i="13" s="1"/>
  <c r="AL2" i="13" a="1"/>
  <c r="AL2" i="13" s="1"/>
  <c r="AW2" i="13" a="1"/>
  <c r="AW2" i="13" s="1"/>
  <c r="BH2" i="13" a="1"/>
  <c r="BH2" i="13" s="1"/>
  <c r="BS2" i="13" a="1"/>
  <c r="BS2" i="13" s="1"/>
  <c r="CD2" i="13" a="1"/>
  <c r="CD2" i="13" s="1"/>
  <c r="CO2" i="13" a="1"/>
  <c r="CO2" i="13" s="1"/>
  <c r="DJ2" i="13" a="1"/>
  <c r="DJ2" i="13" s="1"/>
  <c r="EE2" i="13" a="1"/>
  <c r="EE2" i="13" s="1"/>
  <c r="EZ2" i="13" a="1"/>
  <c r="EZ2" i="13" s="1"/>
  <c r="FU2" i="13" a="1"/>
  <c r="FU2" i="13" s="1"/>
  <c r="GQ2" i="13" a="1"/>
  <c r="GQ2" i="13" s="1"/>
  <c r="HB2" i="13" a="1"/>
  <c r="HB2" i="13" s="1"/>
  <c r="HN2" i="13" a="1"/>
  <c r="HN2" i="13" s="1"/>
  <c r="HY2" i="13" a="1"/>
  <c r="HY2" i="13" s="1"/>
  <c r="D2" i="12" a="1"/>
  <c r="D2" i="12" s="1"/>
  <c r="P2" i="12" a="1"/>
  <c r="P2" i="12" s="1"/>
  <c r="AB2" i="12" a="1"/>
  <c r="AB2" i="12" s="1"/>
  <c r="E2" i="13" a="1"/>
  <c r="E2" i="13" s="1"/>
  <c r="P2" i="13" a="1"/>
  <c r="P2" i="13" s="1"/>
  <c r="AA2" i="13" a="1"/>
  <c r="AA2" i="13" s="1"/>
  <c r="AM2" i="13" a="1"/>
  <c r="AM2" i="13" s="1"/>
  <c r="AX2" i="13" a="1"/>
  <c r="AX2" i="13" s="1"/>
  <c r="BI2" i="13" a="1"/>
  <c r="BI2" i="13" s="1"/>
  <c r="BT2" i="13" a="1"/>
  <c r="BT2" i="13" s="1"/>
  <c r="CP2" i="13" a="1"/>
  <c r="CP2" i="13" s="1"/>
  <c r="CZ2" i="13" a="1"/>
  <c r="CZ2" i="13" s="1"/>
  <c r="DK2" i="13" a="1"/>
  <c r="DK2" i="13" s="1"/>
  <c r="DU2" i="13" a="1"/>
  <c r="DU2" i="13" s="1"/>
  <c r="EF2" i="13" a="1"/>
  <c r="EF2" i="13" s="1"/>
  <c r="EP2" i="13" a="1"/>
  <c r="EP2" i="13" s="1"/>
  <c r="FA2" i="13" a="1"/>
  <c r="FA2" i="13" s="1"/>
  <c r="FK2" i="13" a="1"/>
  <c r="FK2" i="13" s="1"/>
  <c r="FV2" i="13" a="1"/>
  <c r="FV2" i="13" s="1"/>
  <c r="GF2" i="13" a="1"/>
  <c r="GF2" i="13" s="1"/>
  <c r="GR2" i="13" a="1"/>
  <c r="GR2" i="13" s="1"/>
  <c r="HC2" i="13" a="1"/>
  <c r="HC2" i="13" s="1"/>
  <c r="HO2" i="13" a="1"/>
  <c r="HO2" i="13" s="1"/>
  <c r="HZ2" i="13" a="1"/>
  <c r="HZ2" i="13" s="1"/>
  <c r="E2" i="12" a="1"/>
  <c r="E2" i="12" s="1"/>
  <c r="Q2" i="12" a="1"/>
  <c r="Q2" i="12" s="1"/>
  <c r="AC2" i="12" a="1"/>
  <c r="AC2" i="12" s="1"/>
  <c r="B2" i="13" a="1"/>
  <c r="B2" i="13" s="1"/>
  <c r="X2" i="13" a="1"/>
  <c r="X2" i="13" s="1"/>
  <c r="AJ2" i="13" a="1"/>
  <c r="AJ2" i="13" s="1"/>
  <c r="BF2" i="13" a="1"/>
  <c r="BF2" i="13" s="1"/>
  <c r="CB2" i="13" a="1"/>
  <c r="CB2" i="13" s="1"/>
  <c r="CM2" i="13" a="1"/>
  <c r="CM2" i="13" s="1"/>
  <c r="DH2" i="13" a="1"/>
  <c r="DH2" i="13" s="1"/>
  <c r="DS2" i="13" a="1"/>
  <c r="DS2" i="13" s="1"/>
  <c r="EN2" i="13" a="1"/>
  <c r="EN2" i="13" s="1"/>
  <c r="EX2" i="13" a="1"/>
  <c r="EX2" i="13" s="1"/>
  <c r="FS2" i="13" a="1"/>
  <c r="FS2" i="13" s="1"/>
  <c r="GD2" i="13" a="1"/>
  <c r="GD2" i="13" s="1"/>
  <c r="GO2" i="13" a="1"/>
  <c r="GO2" i="13" s="1"/>
  <c r="HL2" i="13" a="1"/>
  <c r="HL2" i="13" s="1"/>
  <c r="HW2" i="13" a="1"/>
  <c r="HW2" i="13" s="1"/>
  <c r="B2" i="12" a="1"/>
  <c r="B2" i="12" s="1"/>
  <c r="N2" i="12" a="1"/>
  <c r="N2" i="12" s="1"/>
  <c r="F2" i="13" a="1"/>
  <c r="F2" i="13" s="1"/>
  <c r="Q2" i="13" a="1"/>
  <c r="Q2" i="13" s="1"/>
  <c r="AB2" i="13" a="1"/>
  <c r="AB2" i="13" s="1"/>
  <c r="AN2" i="13" a="1"/>
  <c r="AN2" i="13" s="1"/>
  <c r="AY2" i="13" a="1"/>
  <c r="AY2" i="13" s="1"/>
  <c r="BU2" i="13" a="1"/>
  <c r="BU2" i="13" s="1"/>
  <c r="CE2" i="13" a="1"/>
  <c r="CE2" i="13" s="1"/>
  <c r="CQ2" i="13" a="1"/>
  <c r="CQ2" i="13" s="1"/>
  <c r="DA2" i="13" a="1"/>
  <c r="DA2" i="13" s="1"/>
  <c r="DL2" i="13" a="1"/>
  <c r="DL2" i="13" s="1"/>
  <c r="DV2" i="13" a="1"/>
  <c r="DV2" i="13" s="1"/>
  <c r="EG2" i="13" a="1"/>
  <c r="EG2" i="13" s="1"/>
  <c r="EQ2" i="13" a="1"/>
  <c r="EQ2" i="13" s="1"/>
  <c r="FB2" i="13" a="1"/>
  <c r="FB2" i="13" s="1"/>
  <c r="FL2" i="13" a="1"/>
  <c r="FL2" i="13" s="1"/>
  <c r="FW2" i="13" a="1"/>
  <c r="FW2" i="13" s="1"/>
  <c r="GG2" i="13" a="1"/>
  <c r="GG2" i="13" s="1"/>
  <c r="GS2" i="13" a="1"/>
  <c r="GS2" i="13" s="1"/>
  <c r="HD2" i="13" a="1"/>
  <c r="HD2" i="13" s="1"/>
  <c r="HP2" i="13" a="1"/>
  <c r="HP2" i="13" s="1"/>
  <c r="IA2" i="13" a="1"/>
  <c r="IA2" i="13" s="1"/>
  <c r="F2" i="12" a="1"/>
  <c r="F2" i="12" s="1"/>
  <c r="R2" i="12" a="1"/>
  <c r="R2" i="12" s="1"/>
  <c r="AD2" i="12" a="1"/>
  <c r="AD2" i="12" s="1"/>
  <c r="G2" i="13" a="1"/>
  <c r="G2" i="13" s="1"/>
  <c r="R2" i="13" a="1"/>
  <c r="R2" i="13" s="1"/>
  <c r="AC2" i="13" a="1"/>
  <c r="AC2" i="13" s="1"/>
  <c r="AZ2" i="13" a="1"/>
  <c r="AZ2" i="13" s="1"/>
  <c r="BJ2" i="13" a="1"/>
  <c r="BJ2" i="13" s="1"/>
  <c r="BV2" i="13" a="1"/>
  <c r="BV2" i="13" s="1"/>
  <c r="CF2" i="13" a="1"/>
  <c r="CF2" i="13" s="1"/>
  <c r="CR2" i="13" a="1"/>
  <c r="CR2" i="13" s="1"/>
  <c r="DB2" i="13" a="1"/>
  <c r="DB2" i="13" s="1"/>
  <c r="DM2" i="13" a="1"/>
  <c r="DM2" i="13" s="1"/>
  <c r="DW2" i="13" a="1"/>
  <c r="DW2" i="13" s="1"/>
  <c r="EH2" i="13" a="1"/>
  <c r="EH2" i="13" s="1"/>
  <c r="ER2" i="13" a="1"/>
  <c r="ER2" i="13" s="1"/>
  <c r="FC2" i="13" a="1"/>
  <c r="FC2" i="13" s="1"/>
  <c r="FM2" i="13" a="1"/>
  <c r="FM2" i="13" s="1"/>
  <c r="FX2" i="13" a="1"/>
  <c r="FX2" i="13" s="1"/>
  <c r="GH2" i="13" a="1"/>
  <c r="GH2" i="13" s="1"/>
  <c r="HE2" i="13" a="1"/>
  <c r="HE2" i="13" s="1"/>
  <c r="HQ2" i="13" a="1"/>
  <c r="HQ2" i="13" s="1"/>
  <c r="IB2" i="13" a="1"/>
  <c r="IB2" i="13" s="1"/>
  <c r="G2" i="12" a="1"/>
  <c r="G2" i="12" s="1"/>
  <c r="S2" i="12" a="1"/>
  <c r="S2" i="12" s="1"/>
  <c r="AE2" i="12" a="1"/>
  <c r="AE2" i="12" s="1"/>
  <c r="H2" i="13" a="1"/>
  <c r="H2" i="13" s="1"/>
  <c r="S2" i="13" a="1"/>
  <c r="S2" i="13" s="1"/>
  <c r="AD2" i="13" a="1"/>
  <c r="AD2" i="13" s="1"/>
  <c r="AO2" i="13" a="1"/>
  <c r="AO2" i="13" s="1"/>
  <c r="BA2" i="13" a="1"/>
  <c r="BA2" i="13" s="1"/>
  <c r="BK2" i="13" a="1"/>
  <c r="BK2" i="13" s="1"/>
  <c r="BW2" i="13" a="1"/>
  <c r="BW2" i="13" s="1"/>
  <c r="CG2" i="13" a="1"/>
  <c r="CG2" i="13" s="1"/>
  <c r="DC2" i="13" a="1"/>
  <c r="DC2" i="13" s="1"/>
  <c r="DX2" i="13" a="1"/>
  <c r="DX2" i="13" s="1"/>
  <c r="ES2" i="13" a="1"/>
  <c r="ES2" i="13" s="1"/>
  <c r="FN2" i="13" a="1"/>
  <c r="FN2" i="13" s="1"/>
  <c r="GI2" i="13" a="1"/>
  <c r="GI2" i="13" s="1"/>
  <c r="GT2" i="13" a="1"/>
  <c r="GT2" i="13" s="1"/>
  <c r="HF2" i="13" a="1"/>
  <c r="HF2" i="13" s="1"/>
  <c r="HR2" i="13" a="1"/>
  <c r="HR2" i="13" s="1"/>
  <c r="H2" i="12" a="1"/>
  <c r="H2" i="12" s="1"/>
  <c r="T2" i="12" a="1"/>
  <c r="T2" i="12" s="1"/>
  <c r="A1" i="12"/>
  <c r="A2" i="12" s="1" a="1"/>
  <c r="A2" i="12" s="1"/>
  <c r="J150" i="8" l="1"/>
  <c r="Q150" i="8" s="1"/>
  <c r="J149" i="8"/>
  <c r="Q149" i="8" s="1"/>
  <c r="J148" i="8"/>
  <c r="Q148" i="8" s="1"/>
  <c r="J147" i="8"/>
  <c r="Q147" i="8" s="1"/>
  <c r="J146" i="8"/>
  <c r="Q146" i="8" s="1"/>
  <c r="J145" i="8"/>
  <c r="Q145" i="8" s="1"/>
  <c r="J144" i="8"/>
  <c r="Q144" i="8" s="1"/>
  <c r="J143" i="8"/>
  <c r="Q143" i="8" s="1"/>
  <c r="J142" i="8"/>
  <c r="Q142" i="8" s="1"/>
  <c r="J141" i="8"/>
  <c r="Q141" i="8" s="1"/>
  <c r="J140" i="8"/>
  <c r="Q140" i="8" s="1"/>
  <c r="J139" i="8"/>
  <c r="Q139" i="8" s="1"/>
  <c r="J138" i="8"/>
  <c r="Q138" i="8" s="1"/>
  <c r="J137" i="8"/>
  <c r="Q137" i="8" s="1"/>
  <c r="J136" i="8"/>
  <c r="Q136" i="8" s="1"/>
  <c r="J134" i="8"/>
  <c r="Q134" i="8" s="1"/>
  <c r="J133" i="8"/>
  <c r="Q133" i="8" s="1"/>
  <c r="J132" i="8"/>
  <c r="Q132" i="8" s="1"/>
  <c r="Q131" i="8"/>
  <c r="Q130" i="8"/>
  <c r="Q129" i="8"/>
  <c r="Q128" i="8"/>
  <c r="Q127" i="8"/>
  <c r="Q80" i="8"/>
  <c r="Q79" i="8"/>
  <c r="Q78" i="8"/>
  <c r="J77" i="8"/>
  <c r="Q77" i="8" s="1"/>
  <c r="J76" i="8"/>
  <c r="Q76" i="8" s="1"/>
  <c r="J75" i="8"/>
  <c r="Q75" i="8" s="1"/>
  <c r="J74" i="8"/>
  <c r="Q74" i="8" s="1"/>
  <c r="J73" i="8"/>
  <c r="Q73" i="8" s="1"/>
  <c r="J72" i="8"/>
  <c r="Q72" i="8" s="1"/>
  <c r="J71" i="8"/>
  <c r="Q71" i="8" s="1"/>
  <c r="J70" i="8"/>
  <c r="Q70" i="8" s="1"/>
  <c r="J69" i="8"/>
  <c r="Q69" i="8" s="1"/>
  <c r="J68" i="8"/>
  <c r="Q68" i="8" s="1"/>
  <c r="J66" i="8"/>
  <c r="Q66" i="8" s="1"/>
  <c r="J65" i="8"/>
  <c r="Q65" i="8" s="1"/>
  <c r="J64" i="8"/>
  <c r="Q64" i="8" s="1"/>
  <c r="J63" i="8"/>
  <c r="Q63" i="8" s="1"/>
  <c r="J62" i="8"/>
  <c r="Q62" i="8" s="1"/>
  <c r="J61" i="8"/>
  <c r="Q61" i="8" s="1"/>
  <c r="J60" i="8"/>
  <c r="Q60" i="8" s="1"/>
  <c r="J59" i="8"/>
  <c r="Q59" i="8" s="1"/>
  <c r="J58" i="8"/>
  <c r="Q58" i="8" s="1"/>
  <c r="J57" i="8"/>
  <c r="Q57" i="8" s="1"/>
  <c r="J56" i="8"/>
  <c r="J55" i="8"/>
  <c r="Q55" i="8" s="1"/>
  <c r="J54" i="8"/>
  <c r="Q54" i="8" s="1"/>
  <c r="J53" i="8"/>
  <c r="Q53" i="8" s="1"/>
  <c r="J52" i="8"/>
  <c r="Q52" i="8" s="1"/>
  <c r="J51" i="8"/>
  <c r="Q51" i="8" s="1"/>
  <c r="J50" i="8"/>
  <c r="Q50" i="8" s="1"/>
  <c r="J49" i="8"/>
  <c r="Q49" i="8" s="1"/>
  <c r="J48" i="8"/>
  <c r="Q48" i="8" s="1"/>
  <c r="J47" i="8"/>
  <c r="Q47" i="8" s="1"/>
  <c r="J46" i="8"/>
  <c r="Q46" i="8" s="1"/>
  <c r="J45" i="8"/>
  <c r="Q45" i="8" s="1"/>
  <c r="J44" i="8"/>
  <c r="Q44" i="8" s="1"/>
  <c r="J43" i="8"/>
  <c r="Q43" i="8" s="1"/>
  <c r="J42" i="8"/>
  <c r="Q42" i="8" s="1"/>
  <c r="J41" i="8"/>
  <c r="Q41" i="8" s="1"/>
  <c r="J40" i="8"/>
  <c r="Q40" i="8" s="1"/>
  <c r="J39" i="8"/>
  <c r="Q39" i="8" s="1"/>
  <c r="J38" i="8"/>
  <c r="J37" i="8"/>
  <c r="Q37" i="8" s="1"/>
  <c r="J36" i="8"/>
  <c r="Q36" i="8" s="1"/>
  <c r="J35" i="8"/>
  <c r="Q35" i="8" s="1"/>
  <c r="J34" i="8"/>
  <c r="Q34" i="8" s="1"/>
  <c r="J33" i="8"/>
  <c r="Q33" i="8" s="1"/>
  <c r="J32" i="8"/>
  <c r="Q32" i="8" s="1"/>
  <c r="J30" i="8"/>
  <c r="Q30" i="8" s="1"/>
  <c r="J29" i="8"/>
  <c r="Q29" i="8" s="1"/>
  <c r="J28" i="8"/>
  <c r="Q28" i="8" s="1"/>
  <c r="J27" i="8"/>
  <c r="Q27" i="8" s="1"/>
  <c r="J26" i="8"/>
  <c r="Q26" i="8" s="1"/>
  <c r="J25" i="8"/>
  <c r="Q25" i="8" s="1"/>
  <c r="J24" i="8"/>
  <c r="Q24" i="8" s="1"/>
  <c r="J23" i="8"/>
  <c r="Q23" i="8" s="1"/>
  <c r="J22" i="8"/>
  <c r="Q22" i="8" s="1"/>
  <c r="J20" i="8"/>
  <c r="Q20" i="8" s="1"/>
  <c r="J19" i="8"/>
  <c r="Q19" i="8" s="1"/>
  <c r="J17" i="8"/>
  <c r="Q17" i="8" s="1"/>
  <c r="J16" i="8"/>
  <c r="Q16" i="8" s="1"/>
  <c r="J15" i="8"/>
  <c r="Q15" i="8" s="1"/>
  <c r="J13" i="8"/>
  <c r="Q13" i="8" s="1"/>
  <c r="J12" i="8"/>
  <c r="Q12" i="8" s="1"/>
  <c r="J11" i="8"/>
  <c r="Q11" i="8" s="1"/>
  <c r="J10" i="8"/>
  <c r="Q10" i="8" s="1"/>
  <c r="J9" i="8"/>
  <c r="Q9" i="8" s="1"/>
  <c r="J8" i="8"/>
  <c r="Q8" i="8" s="1"/>
  <c r="J7" i="8"/>
  <c r="Q7" i="8" s="1"/>
  <c r="J6" i="8"/>
  <c r="Q6" i="8" s="1"/>
  <c r="J5" i="8"/>
  <c r="Q5" i="8" s="1"/>
  <c r="J4" i="8"/>
  <c r="Q4" i="8" s="1"/>
  <c r="J3" i="8"/>
  <c r="Q3" i="8" s="1"/>
  <c r="I2" i="8" l="1"/>
  <c r="I3" i="8"/>
  <c r="C3" i="8" s="1"/>
  <c r="N2" i="8" l="1"/>
  <c r="J2" i="8"/>
  <c r="Q2" i="8" s="1"/>
  <c r="C2" i="8"/>
  <c r="N3" i="8"/>
  <c r="N4" i="8"/>
  <c r="N5" i="8"/>
  <c r="N6" i="8"/>
  <c r="N7" i="8"/>
  <c r="N8" i="8"/>
  <c r="N9" i="8"/>
  <c r="N10" i="8"/>
  <c r="N11" i="8"/>
  <c r="N12" i="8"/>
  <c r="N13" i="8"/>
  <c r="N15" i="8"/>
  <c r="N16" i="8"/>
  <c r="N17" i="8"/>
  <c r="N19" i="8"/>
  <c r="N20" i="8"/>
  <c r="N22" i="8"/>
  <c r="N23" i="8"/>
  <c r="N24" i="8"/>
  <c r="N25" i="8"/>
  <c r="N26" i="8"/>
  <c r="N27" i="8"/>
  <c r="N28" i="8"/>
  <c r="N29" i="8"/>
  <c r="N30" i="8"/>
  <c r="N32" i="8"/>
  <c r="N33" i="8"/>
  <c r="I4" i="8"/>
  <c r="C4" i="8" s="1"/>
  <c r="I5" i="8"/>
  <c r="C5" i="8" s="1"/>
  <c r="I6" i="8"/>
  <c r="C6" i="8" s="1"/>
  <c r="I7" i="8"/>
  <c r="C7" i="8" s="1"/>
  <c r="I8" i="8"/>
  <c r="C8" i="8" s="1"/>
  <c r="I9" i="8"/>
  <c r="C9" i="8" s="1"/>
  <c r="I10" i="8"/>
  <c r="C10" i="8" s="1"/>
  <c r="I11" i="8"/>
  <c r="C11" i="8" s="1"/>
  <c r="I12" i="8"/>
  <c r="C12" i="8" s="1"/>
  <c r="I13" i="8"/>
  <c r="C13" i="8" s="1"/>
  <c r="I15" i="8"/>
  <c r="C15" i="8" s="1"/>
  <c r="I16" i="8"/>
  <c r="C16" i="8" s="1"/>
  <c r="I17" i="8"/>
  <c r="C17" i="8" s="1"/>
  <c r="I19" i="8"/>
  <c r="C19" i="8" s="1"/>
  <c r="I20" i="8"/>
  <c r="C20" i="8" s="1"/>
  <c r="I22" i="8"/>
  <c r="C22" i="8" s="1"/>
  <c r="I23" i="8"/>
  <c r="C23" i="8" s="1"/>
  <c r="I24" i="8"/>
  <c r="C24" i="8" s="1"/>
  <c r="I25" i="8"/>
  <c r="C25" i="8" s="1"/>
  <c r="I26" i="8"/>
  <c r="C26" i="8" s="1"/>
  <c r="I27" i="8"/>
  <c r="C27" i="8" s="1"/>
  <c r="I28" i="8"/>
  <c r="C28" i="8" s="1"/>
  <c r="I29" i="8"/>
  <c r="C29" i="8" s="1"/>
  <c r="I30" i="8"/>
  <c r="C30" i="8" s="1"/>
  <c r="I32" i="8"/>
  <c r="C32" i="8" s="1"/>
  <c r="I33" i="8"/>
  <c r="C33" i="8" s="1"/>
  <c r="I34" i="8"/>
  <c r="C34" i="8" s="1"/>
  <c r="N34" i="8"/>
  <c r="I35" i="8"/>
  <c r="C35" i="8" s="1"/>
  <c r="N35" i="8"/>
  <c r="I36" i="8"/>
  <c r="C36" i="8" s="1"/>
  <c r="I37" i="8"/>
  <c r="C37" i="8" s="1"/>
  <c r="I38" i="8"/>
  <c r="C38" i="8" s="1"/>
  <c r="I39" i="8"/>
  <c r="C39" i="8" s="1"/>
  <c r="I40" i="8"/>
  <c r="C40" i="8" s="1"/>
  <c r="I41" i="8"/>
  <c r="C41" i="8" s="1"/>
  <c r="I42" i="8"/>
  <c r="C42" i="8" s="1"/>
  <c r="I43" i="8"/>
  <c r="C43" i="8" s="1"/>
  <c r="I44" i="8"/>
  <c r="C44" i="8" s="1"/>
  <c r="I45" i="8"/>
  <c r="C45" i="8" s="1"/>
  <c r="I46" i="8"/>
  <c r="C46" i="8" s="1"/>
  <c r="I47" i="8"/>
  <c r="C47" i="8" s="1"/>
  <c r="I48" i="8"/>
  <c r="C48" i="8" s="1"/>
  <c r="I49" i="8"/>
  <c r="C49" i="8" s="1"/>
  <c r="I50" i="8"/>
  <c r="C50" i="8" s="1"/>
  <c r="I51" i="8"/>
  <c r="C51" i="8" s="1"/>
  <c r="I52" i="8"/>
  <c r="C52" i="8" s="1"/>
  <c r="I53" i="8"/>
  <c r="C53" i="8" s="1"/>
  <c r="I54" i="8"/>
  <c r="C54" i="8" s="1"/>
  <c r="I55" i="8"/>
  <c r="C55" i="8" s="1"/>
  <c r="I56" i="8"/>
  <c r="C56" i="8" s="1"/>
  <c r="I57" i="8"/>
  <c r="C57" i="8" s="1"/>
  <c r="I58" i="8"/>
  <c r="C58" i="8" s="1"/>
  <c r="I59" i="8"/>
  <c r="C59" i="8" s="1"/>
  <c r="I60" i="8"/>
  <c r="C60" i="8" s="1"/>
  <c r="I61" i="8"/>
  <c r="C61" i="8" s="1"/>
  <c r="I62" i="8"/>
  <c r="C62" i="8" s="1"/>
  <c r="I63" i="8"/>
  <c r="C63" i="8" s="1"/>
  <c r="I64" i="8"/>
  <c r="C64" i="8" s="1"/>
  <c r="I65" i="8"/>
  <c r="C65" i="8" s="1"/>
  <c r="I66" i="8"/>
  <c r="C66" i="8" s="1"/>
  <c r="I68" i="8"/>
  <c r="C68" i="8" s="1"/>
  <c r="I69" i="8"/>
  <c r="C69" i="8" s="1"/>
  <c r="I70" i="8"/>
  <c r="C70" i="8" s="1"/>
  <c r="I71" i="8"/>
  <c r="C71" i="8" s="1"/>
  <c r="I72" i="8"/>
  <c r="C72" i="8" s="1"/>
  <c r="I73" i="8"/>
  <c r="C73" i="8" s="1"/>
  <c r="I74" i="8"/>
  <c r="C74" i="8" s="1"/>
  <c r="I75" i="8"/>
  <c r="C75" i="8" s="1"/>
  <c r="I76" i="8"/>
  <c r="C76" i="8" s="1"/>
  <c r="I77" i="8"/>
  <c r="C77" i="8" s="1"/>
  <c r="C78" i="8"/>
  <c r="C79" i="8"/>
  <c r="C80" i="8"/>
  <c r="C81" i="8"/>
  <c r="I127" i="8"/>
  <c r="C127" i="8" s="1"/>
  <c r="I128" i="8"/>
  <c r="C128" i="8" s="1"/>
  <c r="I129" i="8"/>
  <c r="C129" i="8" s="1"/>
  <c r="I130" i="8"/>
  <c r="C130" i="8" s="1"/>
  <c r="I131" i="8"/>
  <c r="C131" i="8" s="1"/>
  <c r="I132" i="8"/>
  <c r="C132" i="8" s="1"/>
  <c r="I133" i="8"/>
  <c r="C133" i="8" s="1"/>
  <c r="I134" i="8"/>
  <c r="C134" i="8" s="1"/>
  <c r="C136" i="8"/>
  <c r="I137" i="8"/>
  <c r="C137" i="8" s="1"/>
  <c r="I138" i="8"/>
  <c r="C138" i="8" s="1"/>
  <c r="I139" i="8"/>
  <c r="C139" i="8" s="1"/>
  <c r="I140" i="8"/>
  <c r="C140" i="8" s="1"/>
  <c r="I141" i="8"/>
  <c r="C141" i="8" s="1"/>
  <c r="I142" i="8"/>
  <c r="C142" i="8" s="1"/>
  <c r="I143" i="8"/>
  <c r="C143" i="8" s="1"/>
  <c r="I144" i="8"/>
  <c r="C144" i="8" s="1"/>
  <c r="I145" i="8"/>
  <c r="C145" i="8" s="1"/>
  <c r="I146" i="8"/>
  <c r="C146" i="8" s="1"/>
  <c r="I147" i="8"/>
  <c r="C147" i="8" s="1"/>
  <c r="I148" i="8"/>
  <c r="C148" i="8" s="1"/>
  <c r="I149" i="8"/>
  <c r="C149" i="8" s="1"/>
  <c r="I150" i="8"/>
  <c r="C150" i="8" s="1"/>
  <c r="N36" i="8"/>
  <c r="N37" i="8"/>
  <c r="N38" i="8"/>
  <c r="N39" i="8"/>
  <c r="N40" i="8"/>
  <c r="N41" i="8"/>
  <c r="N42" i="8"/>
  <c r="N43" i="8"/>
  <c r="N44" i="8"/>
  <c r="N45" i="8"/>
  <c r="N46" i="8"/>
  <c r="N47" i="8"/>
  <c r="N48" i="8"/>
  <c r="N49" i="8"/>
  <c r="N50" i="8"/>
  <c r="N51" i="8"/>
  <c r="N52" i="8"/>
  <c r="N53" i="8"/>
  <c r="N54" i="8"/>
  <c r="N55" i="8"/>
  <c r="N56" i="8"/>
  <c r="N57" i="8"/>
  <c r="N58" i="8"/>
  <c r="N59" i="8"/>
  <c r="N60" i="8"/>
  <c r="N61" i="8"/>
  <c r="N62" i="8"/>
  <c r="N63" i="8"/>
  <c r="N64" i="8"/>
  <c r="N65" i="8"/>
  <c r="N66" i="8"/>
  <c r="N68" i="8"/>
  <c r="N69" i="8"/>
  <c r="N70" i="8"/>
  <c r="N71" i="8"/>
  <c r="N72" i="8"/>
  <c r="N73" i="8"/>
  <c r="N74" i="8"/>
  <c r="N75" i="8"/>
  <c r="N76" i="8"/>
  <c r="N77" i="8"/>
  <c r="N127" i="8"/>
  <c r="N128" i="8"/>
  <c r="N129" i="8"/>
  <c r="N130" i="8"/>
  <c r="N131" i="8"/>
  <c r="N132" i="8"/>
  <c r="N133" i="8"/>
  <c r="N134" i="8"/>
  <c r="N136" i="8"/>
  <c r="N137" i="8"/>
  <c r="N138" i="8"/>
  <c r="N139" i="8"/>
  <c r="N140" i="8"/>
  <c r="N141" i="8"/>
  <c r="N142" i="8"/>
  <c r="N143" i="8"/>
  <c r="N144" i="8"/>
  <c r="N145" i="8"/>
  <c r="N146" i="8"/>
  <c r="N147" i="8"/>
  <c r="N148" i="8"/>
  <c r="N149" i="8"/>
  <c r="N15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James Jesney - Procurement Assistant Manager</author>
    <author>Smith-Adams, Emily</author>
    <author>Daniel Robinson - Procurement Support Officer</author>
    <author>tc={2A063430-786F-4045-99ED-92946AFF536A}</author>
    <author>tc={BBFCAF05-E215-4CD5-8F5B-9166C007871B}</author>
    <author>tc={933133C7-3E15-4135-9C26-B3A3323CA754}</author>
    <author>tc={1232C08B-7861-4176-A62F-3EA0D7AE39E3}</author>
  </authors>
  <commentList>
    <comment ref="C1" authorId="0" shapeId="0" xr:uid="{560C58DE-22BD-44B8-B15F-AFC14715906C}">
      <text>
        <r>
          <rPr>
            <b/>
            <sz val="9"/>
            <color indexed="81"/>
            <rFont val="Tahoma"/>
            <family val="2"/>
          </rPr>
          <t>This column updates based on start &amp; end date if extensions have been utilised</t>
        </r>
      </text>
    </comment>
    <comment ref="D1" authorId="0" shapeId="0" xr:uid="{E4895DD8-CA82-4FC7-98DE-4AC18D88FDDC}">
      <text>
        <r>
          <rPr>
            <b/>
            <sz val="9"/>
            <color indexed="81"/>
            <rFont val="Tahoma"/>
            <family val="2"/>
          </rPr>
          <t>Please state whether this is a one off requirement or is likely to be ongoing beyond this contract.</t>
        </r>
      </text>
    </comment>
    <comment ref="E1" authorId="1" shapeId="0" xr:uid="{00000000-0006-0000-0000-000002000000}">
      <text>
        <r>
          <rPr>
            <b/>
            <sz val="9"/>
            <color indexed="81"/>
            <rFont val="Tahoma"/>
            <family val="2"/>
          </rPr>
          <t>Smith-Adams, Emily:</t>
        </r>
        <r>
          <rPr>
            <sz val="9"/>
            <color indexed="81"/>
            <rFont val="Tahoma"/>
            <family val="2"/>
          </rPr>
          <t xml:space="preserve">
Name of contract as identified in the original Invitation to Tender.</t>
        </r>
      </text>
    </comment>
    <comment ref="I1" authorId="0" shapeId="0" xr:uid="{505995C0-4A38-4A23-8062-67F3C8483B1B}">
      <text>
        <r>
          <rPr>
            <sz val="9"/>
            <color indexed="81"/>
            <rFont val="Tahoma"/>
            <family val="2"/>
          </rPr>
          <t xml:space="preserve">Automatically populated column based on Start Date &amp; Initial End Date
</t>
        </r>
      </text>
    </comment>
    <comment ref="J1" authorId="0" shapeId="0" xr:uid="{3D89E8AE-C3F6-4A03-A690-2085E4C00BF7}">
      <text>
        <r>
          <rPr>
            <sz val="9"/>
            <color indexed="81"/>
            <rFont val="Tahoma"/>
            <family val="2"/>
          </rPr>
          <t xml:space="preserve">Automatically populated column based on Start Date &amp; Initial End Date
</t>
        </r>
      </text>
    </comment>
    <comment ref="N1" authorId="0" shapeId="0" xr:uid="{39041477-882B-41AA-9089-389BAA14A1BE}">
      <text>
        <r>
          <rPr>
            <b/>
            <sz val="9"/>
            <color indexed="81"/>
            <rFont val="Tahoma"/>
            <family val="2"/>
          </rPr>
          <t>If no extensions are available please leave blank</t>
        </r>
      </text>
    </comment>
    <comment ref="P1" authorId="0" shapeId="0" xr:uid="{8EEEC328-01DD-4A1C-9F16-EEEF3F715CBC}">
      <text>
        <r>
          <rPr>
            <b/>
            <sz val="9"/>
            <color indexed="81"/>
            <rFont val="Tahoma"/>
            <family val="2"/>
          </rPr>
          <t>Value including all extensions if applicable.</t>
        </r>
      </text>
    </comment>
    <comment ref="Q1" authorId="2" shapeId="0" xr:uid="{CEA6A677-C453-48BB-9E00-03C0E4B4EF77}">
      <text>
        <r>
          <rPr>
            <b/>
            <sz val="9"/>
            <color indexed="81"/>
            <rFont val="Tahoma"/>
            <family val="2"/>
          </rPr>
          <t>(Awarded Contract Value / Total Length of Contract inc All extensions in months) x 12</t>
        </r>
        <r>
          <rPr>
            <sz val="9"/>
            <color indexed="81"/>
            <rFont val="Tahoma"/>
            <family val="2"/>
          </rPr>
          <t xml:space="preserve">
</t>
        </r>
      </text>
    </comment>
    <comment ref="Z1" authorId="0" shapeId="0" xr:uid="{D223BB66-C266-41A5-836B-6AD9747E92F4}">
      <text>
        <r>
          <rPr>
            <b/>
            <sz val="9"/>
            <color indexed="81"/>
            <rFont val="Tahoma"/>
            <family val="2"/>
          </rPr>
          <t>Is the supplier an SME?</t>
        </r>
      </text>
    </comment>
    <comment ref="AA1" authorId="0" shapeId="0" xr:uid="{26CB7726-C780-4BB9-B8B7-88983127DF3C}">
      <text>
        <r>
          <rPr>
            <b/>
            <sz val="9"/>
            <color indexed="81"/>
            <rFont val="Tahoma"/>
            <family val="2"/>
          </rPr>
          <t>Is the supplier local to the District? This can include their main address or branches that are within the District that would mean having a local presence. Use the postcode lookup</t>
        </r>
      </text>
    </comment>
    <comment ref="AC1" authorId="0" shapeId="0" xr:uid="{6724FC6A-EF5D-45FB-A0E9-0580585B5E48}">
      <text>
        <r>
          <rPr>
            <b/>
            <sz val="9"/>
            <color indexed="81"/>
            <rFont val="Tahoma"/>
            <family val="2"/>
          </rPr>
          <t>If calling off from a framework</t>
        </r>
      </text>
    </comment>
    <comment ref="G112" authorId="3" shapeId="0" xr:uid="{2A063430-786F-4045-99ED-92946AFF536A}">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@Nansi Jones can you add the date we instructed them as start date, and put in the end of the month based on an estimated end date?</t>
      </text>
    </comment>
    <comment ref="G114" authorId="4" shapeId="0" xr:uid="{BBFCAF05-E215-4CD5-8F5B-9166C007871B}">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@Nansi Jones can you add the date we instructed them as start date, and put in the end of the month based on an estimated end date?</t>
      </text>
    </comment>
    <comment ref="A116" authorId="5" shapeId="0" xr:uid="{933133C7-3E15-4135-9C26-B3A3323CA754}">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@Nansi Jones </t>
      </text>
    </comment>
    <comment ref="A129" authorId="6" shapeId="0" xr:uid="{1232C08B-7861-4176-A62F-3EA0D7AE39E3}">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@Nansi Jones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<sst xmlns="http://schemas.openxmlformats.org/spreadsheetml/2006/main" count="6275" uniqueCount="1566">
  <si>
    <t>Contract Reference Number</t>
  </si>
  <si>
    <t>Type of Contract</t>
  </si>
  <si>
    <t>Status - Active or Expired (Automatically populates)</t>
  </si>
  <si>
    <t>One off or ongoing</t>
  </si>
  <si>
    <t>Contract Name</t>
  </si>
  <si>
    <t>Contract Description</t>
  </si>
  <si>
    <t>Start Date</t>
  </si>
  <si>
    <t>Initial End Date</t>
  </si>
  <si>
    <t>Revised End Date (where extensions already used)</t>
  </si>
  <si>
    <t>Initial Contract Length (months)</t>
  </si>
  <si>
    <t>Number of Extensions</t>
  </si>
  <si>
    <t>Extension period per extension (months)</t>
  </si>
  <si>
    <t>Number of Extensions Used</t>
  </si>
  <si>
    <t>End date if ALL extensions were to be used</t>
  </si>
  <si>
    <t>Extension description (I.e.1+1+1 year)</t>
  </si>
  <si>
    <t>Awarded Contract Value</t>
  </si>
  <si>
    <t>Annual Spend</t>
  </si>
  <si>
    <t>Service Area</t>
  </si>
  <si>
    <t>Contract Manager</t>
  </si>
  <si>
    <t>Contract Manager Email address</t>
  </si>
  <si>
    <t>Proclass Category - Level 1</t>
  </si>
  <si>
    <t>Proclass Category - Level 2</t>
  </si>
  <si>
    <t>Proclass Category - Level 3</t>
  </si>
  <si>
    <t>Supplier Name</t>
  </si>
  <si>
    <t>Companies House Number</t>
  </si>
  <si>
    <t>SME</t>
  </si>
  <si>
    <t>Local Supplier</t>
  </si>
  <si>
    <t>Route to Market</t>
  </si>
  <si>
    <t>Framework Reference</t>
  </si>
  <si>
    <t>Comments</t>
  </si>
  <si>
    <t>Queries</t>
  </si>
  <si>
    <t>EXAMPLE
EPP7890</t>
  </si>
  <si>
    <t>Services</t>
  </si>
  <si>
    <t>Ongoing</t>
  </si>
  <si>
    <t>Temporary Labour</t>
  </si>
  <si>
    <t>Temporary labour for HRA &amp; Public Realm</t>
  </si>
  <si>
    <t>4+1+1</t>
  </si>
  <si>
    <t>Operations</t>
  </si>
  <si>
    <t>Your Name</t>
  </si>
  <si>
    <t>First Call Contract Services</t>
  </si>
  <si>
    <t>The table below lists all Postcodes within the Tendring district for identification of Local Suppliers</t>
  </si>
  <si>
    <t>Postcode</t>
  </si>
  <si>
    <t>In Use?</t>
  </si>
  <si>
    <t>Latitude</t>
  </si>
  <si>
    <t>Longitude</t>
  </si>
  <si>
    <t>Easting</t>
  </si>
  <si>
    <t>Northing</t>
  </si>
  <si>
    <t>District</t>
  </si>
  <si>
    <t>Ward</t>
  </si>
  <si>
    <t>Replay Maintenance</t>
  </si>
  <si>
    <t>Artificial Pitch Inspection/ Servicing</t>
  </si>
  <si>
    <t>Leisure</t>
  </si>
  <si>
    <t>No</t>
  </si>
  <si>
    <t>RFQ</t>
  </si>
  <si>
    <t>Essex Inflatable</t>
  </si>
  <si>
    <t>Swimming Pool Inflatable Safety Inspection</t>
  </si>
  <si>
    <t>Yes</t>
  </si>
  <si>
    <t>PIPA Testing - Bouncy Castles</t>
  </si>
  <si>
    <t>TLC</t>
  </si>
  <si>
    <t>Asbestos Report Annual and 6 Monthly Inspection</t>
  </si>
  <si>
    <t>NH Maintenance</t>
  </si>
  <si>
    <t>LOLER Lifting Equipment Service/ PAL &amp; Evacuation Chair Service</t>
  </si>
  <si>
    <t>ESPO</t>
  </si>
  <si>
    <t>FCS</t>
  </si>
  <si>
    <t>Taybray</t>
  </si>
  <si>
    <t>W Hardy's</t>
  </si>
  <si>
    <t>Audience Systems LTD</t>
  </si>
  <si>
    <t>Universal Services</t>
  </si>
  <si>
    <t>National Energy Consultants</t>
  </si>
  <si>
    <t xml:space="preserve">Poolview </t>
  </si>
  <si>
    <t>Essex Mechanical</t>
  </si>
  <si>
    <t>Coastline Window Cleaning</t>
  </si>
  <si>
    <t>Initial Washroom Hygiene</t>
  </si>
  <si>
    <t xml:space="preserve">Eastern Lifts </t>
  </si>
  <si>
    <t xml:space="preserve">Leisure Inverations </t>
  </si>
  <si>
    <t>Environmental Design LTD</t>
  </si>
  <si>
    <t>PHS</t>
  </si>
  <si>
    <t xml:space="preserve">RLSS UK Shop </t>
  </si>
  <si>
    <t xml:space="preserve">Right Direcetions </t>
  </si>
  <si>
    <t xml:space="preserve">BetongParks </t>
  </si>
  <si>
    <t>Rentokil Initial UK Ltd</t>
  </si>
  <si>
    <t xml:space="preserve">Image Sounds Limited </t>
  </si>
  <si>
    <t xml:space="preserve">Omega Security </t>
  </si>
  <si>
    <t xml:space="preserve">Lindseys </t>
  </si>
  <si>
    <t>Rix</t>
  </si>
  <si>
    <t xml:space="preserve">Simens </t>
  </si>
  <si>
    <t>N H Maintenance Ltd</t>
  </si>
  <si>
    <t>TLC Environmental Services Ltd</t>
  </si>
  <si>
    <t>Replay Maintenance Ltd</t>
  </si>
  <si>
    <t>Essex Inflatables &amp; Entertainment Ltd</t>
  </si>
  <si>
    <t>E&amp;J Fire and Security Ltd</t>
  </si>
  <si>
    <t>Fire Risk Assessment</t>
  </si>
  <si>
    <t>Kitchen Extract Ventilation Report</t>
  </si>
  <si>
    <t>Roof Gutters</t>
  </si>
  <si>
    <t xml:space="preserve">Drain Cleaning </t>
  </si>
  <si>
    <t>Car Park Cleaning</t>
  </si>
  <si>
    <t>Spectator Seating Inspection/ Service</t>
  </si>
  <si>
    <t>Sports Equipment Inspection and Checks</t>
  </si>
  <si>
    <t xml:space="preserve">TM44 Air Handling Report (5-Yearly) </t>
  </si>
  <si>
    <t>Underwater CCTV System</t>
  </si>
  <si>
    <t>Recotherm Wellbeing Zone AHU</t>
  </si>
  <si>
    <t xml:space="preserve">Window Cleaning </t>
  </si>
  <si>
    <t>Sanitary Bins/PHS</t>
  </si>
  <si>
    <t>Passenger Lift</t>
  </si>
  <si>
    <t>Lockers</t>
  </si>
  <si>
    <t>Car Park Landscape Tidy</t>
  </si>
  <si>
    <t xml:space="preserve">Centre 21 visits a year for Landscape maintenace </t>
  </si>
  <si>
    <t xml:space="preserve">Air Freshners </t>
  </si>
  <si>
    <t xml:space="preserve">Annual ATC Fees </t>
  </si>
  <si>
    <t>Right Directions Support Services</t>
  </si>
  <si>
    <t xml:space="preserve">Annual Skate Park Service </t>
  </si>
  <si>
    <t xml:space="preserve">Pest Control </t>
  </si>
  <si>
    <t>Music Service Agreement</t>
  </si>
  <si>
    <t xml:space="preserve">Door entry Service </t>
  </si>
  <si>
    <t xml:space="preserve">AHU Filters </t>
  </si>
  <si>
    <t xml:space="preserve">Oil Tank Audit </t>
  </si>
  <si>
    <t>Electrical Monitor Reading</t>
  </si>
  <si>
    <t>Audience Systems Ltd</t>
  </si>
  <si>
    <t>Taybray Ltd</t>
  </si>
  <si>
    <t>Universal Services (Sports Equipment) Ltd</t>
  </si>
  <si>
    <t>Poolview Ltd</t>
  </si>
  <si>
    <t>Rentokil Initial Plc</t>
  </si>
  <si>
    <t>Eastern Lift Services Ltd</t>
  </si>
  <si>
    <t>Environmental Design Ltd</t>
  </si>
  <si>
    <t>Personnel Hygiene Services Ltd</t>
  </si>
  <si>
    <t>E&amp;J Fire &amp; Security</t>
  </si>
  <si>
    <t>Fire Extinguisher Service</t>
  </si>
  <si>
    <t>RLSS UK Enterprises Ltd</t>
  </si>
  <si>
    <t xml:space="preserve">Right Directions (Management) Ltd </t>
  </si>
  <si>
    <t>BetongPark Ltd</t>
  </si>
  <si>
    <t>ImageSound Ltd</t>
  </si>
  <si>
    <t>Omega Security Systems Ltd</t>
  </si>
  <si>
    <t>01416487</t>
  </si>
  <si>
    <t>14577592</t>
  </si>
  <si>
    <t>09731159</t>
  </si>
  <si>
    <t>08462490</t>
  </si>
  <si>
    <t>04945510</t>
  </si>
  <si>
    <t>06131247</t>
  </si>
  <si>
    <t>01043134</t>
  </si>
  <si>
    <t>05381217</t>
  </si>
  <si>
    <t>08184937</t>
  </si>
  <si>
    <t>05393279</t>
  </si>
  <si>
    <t>04908474</t>
  </si>
  <si>
    <t>00770813</t>
  </si>
  <si>
    <t>02559199</t>
  </si>
  <si>
    <t>05043765</t>
  </si>
  <si>
    <t>04096481</t>
  </si>
  <si>
    <t>05664768</t>
  </si>
  <si>
    <t>Lindsey's Ltd</t>
  </si>
  <si>
    <t>14637770</t>
  </si>
  <si>
    <t>12474235</t>
  </si>
  <si>
    <t>Rix Petroleum Ltd</t>
  </si>
  <si>
    <t>Siemens Plc</t>
  </si>
  <si>
    <t>00727817</t>
  </si>
  <si>
    <t>Leisure Innovations Ltd</t>
  </si>
  <si>
    <t>02688609</t>
  </si>
  <si>
    <t>Essex Mechanical Services Ltd</t>
  </si>
  <si>
    <t>05015344</t>
  </si>
  <si>
    <t>N/A</t>
  </si>
  <si>
    <t>W. Hardy Ltd</t>
  </si>
  <si>
    <t>04503015</t>
  </si>
  <si>
    <t>Goods</t>
  </si>
  <si>
    <t xml:space="preserve">Pantomime Provider </t>
  </si>
  <si>
    <t>Pulse Fitness (Equipment Lease)</t>
  </si>
  <si>
    <t>Pulse Fitness(Warranties)</t>
  </si>
  <si>
    <t xml:space="preserve">Lindsey Heating </t>
  </si>
  <si>
    <t xml:space="preserve">Sterling Hydro-tech </t>
  </si>
  <si>
    <t xml:space="preserve">Concept </t>
  </si>
  <si>
    <t xml:space="preserve">Tendring Telecoms &amp; Security Systems </t>
  </si>
  <si>
    <t>StaffMis Licences (WONL)</t>
  </si>
  <si>
    <t xml:space="preserve">Complete Pool Controls </t>
  </si>
  <si>
    <t xml:space="preserve">Right Directions </t>
  </si>
  <si>
    <t>Fitronics/ CoursePro</t>
  </si>
  <si>
    <t>Legend/Xplor</t>
  </si>
  <si>
    <t>Imagesound</t>
  </si>
  <si>
    <t>Veolia</t>
  </si>
  <si>
    <t>Initial Washroom</t>
  </si>
  <si>
    <t xml:space="preserve">Coastline Window Cleaning </t>
  </si>
  <si>
    <t>Essex Inflatables</t>
  </si>
  <si>
    <t>W Hardy Ltd</t>
  </si>
  <si>
    <t xml:space="preserve">Hickman Leisure </t>
  </si>
  <si>
    <t xml:space="preserve">FCS </t>
  </si>
  <si>
    <t xml:space="preserve">M Frost Associates </t>
  </si>
  <si>
    <t xml:space="preserve">Leisure Innovations </t>
  </si>
  <si>
    <t xml:space="preserve">Morvend </t>
  </si>
  <si>
    <t>Greenleaf Pest Control</t>
  </si>
  <si>
    <t xml:space="preserve">UK Active Licencing </t>
  </si>
  <si>
    <t>Intergence</t>
  </si>
  <si>
    <t xml:space="preserve">E&amp;J Fire &amp; Security Systems </t>
  </si>
  <si>
    <t xml:space="preserve">UK Active  </t>
  </si>
  <si>
    <t>TLC Environment Services</t>
  </si>
  <si>
    <t>DRS Doors (2year Contract to Start from 01.04.25)</t>
  </si>
  <si>
    <t>TOMCAT Cleaning Machine (Potential CostTBC)</t>
  </si>
  <si>
    <t>Pantomime shows at Princes Theatre</t>
  </si>
  <si>
    <t xml:space="preserve">Gym Equipment </t>
  </si>
  <si>
    <t xml:space="preserve">Heating &amp; Air Handling Servicing/ Maintenance/ Inspections </t>
  </si>
  <si>
    <t>Pool Plant Service/ Maintenance of CLC, DBL &amp; WONL</t>
  </si>
  <si>
    <t xml:space="preserve">Air Conditioning Servicing/ Maintenance/ inspections </t>
  </si>
  <si>
    <t xml:space="preserve">Management of Wtare Systems/ Control of Legionella </t>
  </si>
  <si>
    <t xml:space="preserve">Electrical Maintenance/ Servicing </t>
  </si>
  <si>
    <t>Licences for Staff</t>
  </si>
  <si>
    <t>Supply of Swimming Pool Chemicals (ESPO Contract)</t>
  </si>
  <si>
    <t>Consultants/ H&amp;S Audits</t>
  </si>
  <si>
    <t xml:space="preserve">Leisure Management System for Courses </t>
  </si>
  <si>
    <t xml:space="preserve">Leisure Management Systems for FOH/ BOH </t>
  </si>
  <si>
    <t>Music Systems/ Television Systems for Gym</t>
  </si>
  <si>
    <t xml:space="preserve">LOLER Inspections/ Servicing </t>
  </si>
  <si>
    <t xml:space="preserve">Waste Management/ Bulk Bin Collections </t>
  </si>
  <si>
    <t xml:space="preserve">Sanitary Waste Disposal/ Nappy Bin Disposals </t>
  </si>
  <si>
    <t xml:space="preserve">Safety Inspection of Swimming Pool Inflatable </t>
  </si>
  <si>
    <t xml:space="preserve">Roof Inspections/ Repairs. Drainage Clearances/ Inspections </t>
  </si>
  <si>
    <t xml:space="preserve">Flume Maintenance/ Servicing/ Inspections </t>
  </si>
  <si>
    <t>Fire Risk Assessment (due in 2026)</t>
  </si>
  <si>
    <t xml:space="preserve">DEC Energy Certification </t>
  </si>
  <si>
    <t xml:space="preserve">Locker Maintenance/ Servicing </t>
  </si>
  <si>
    <t xml:space="preserve">Vending Machine Servicing/ Maintenance </t>
  </si>
  <si>
    <t xml:space="preserve">Pest Control Services </t>
  </si>
  <si>
    <t>MPLC Music Licence</t>
  </si>
  <si>
    <t>Broadband Connectivity/ Support</t>
  </si>
  <si>
    <t xml:space="preserve">Fire Extinguisher Servicing </t>
  </si>
  <si>
    <t xml:space="preserve">Resales </t>
  </si>
  <si>
    <t xml:space="preserve">Membership/ Health Commitment Statements </t>
  </si>
  <si>
    <t xml:space="preserve">Asbestos Management/ Annual Checks </t>
  </si>
  <si>
    <t xml:space="preserve">Automated Access Doors/ Servicing </t>
  </si>
  <si>
    <t xml:space="preserve">Annual Servicing/ Inspections/ Repairs </t>
  </si>
  <si>
    <t xml:space="preserve">12 Months </t>
  </si>
  <si>
    <t>1+1</t>
  </si>
  <si>
    <t>+1</t>
  </si>
  <si>
    <t>Concession</t>
  </si>
  <si>
    <t xml:space="preserve">Leisure </t>
  </si>
  <si>
    <t>Kieran Charles</t>
  </si>
  <si>
    <t>kcharles@tendringdc.gov.uk</t>
  </si>
  <si>
    <t xml:space="preserve">Daniel Kerridge </t>
  </si>
  <si>
    <t>dkerridge@tendringdc.gov.uk</t>
  </si>
  <si>
    <t>Pulse Fitness</t>
  </si>
  <si>
    <t xml:space="preserve">Pool Cover Servicing Contract </t>
  </si>
  <si>
    <t>Lindsey Heating</t>
  </si>
  <si>
    <t>Additional Filter Visit (additional to contract)</t>
  </si>
  <si>
    <t>Extended Warranty 1 year</t>
  </si>
  <si>
    <t>Consultants/ H&amp;S Audits/ StaffMis/ Stitch Portals</t>
  </si>
  <si>
    <t xml:space="preserve">ETC </t>
  </si>
  <si>
    <t>Astro pitch servicing</t>
  </si>
  <si>
    <t>Splashabout (to be signed)</t>
  </si>
  <si>
    <t xml:space="preserve">Verifone </t>
  </si>
  <si>
    <t xml:space="preserve">PDQ's </t>
  </si>
  <si>
    <t xml:space="preserve">James Prior </t>
  </si>
  <si>
    <t xml:space="preserve">jprior@tendringdc.gov.uk </t>
  </si>
  <si>
    <t>Direct Award</t>
  </si>
  <si>
    <t>EPP0036</t>
  </si>
  <si>
    <t>Essex County Council</t>
  </si>
  <si>
    <t>G Cloud</t>
  </si>
  <si>
    <t>Pulse Fitness Ltd</t>
  </si>
  <si>
    <t>Sterling Hydrotech Ltd</t>
  </si>
  <si>
    <t>Concept Environmental Solutions Ltd</t>
  </si>
  <si>
    <t>08348569</t>
  </si>
  <si>
    <t>02275897</t>
  </si>
  <si>
    <t>04354059</t>
  </si>
  <si>
    <t>Tendring Telecoms &amp; Security Systems Ltd</t>
  </si>
  <si>
    <t>09176467</t>
  </si>
  <si>
    <t>Staffmis Ltd</t>
  </si>
  <si>
    <t>05336602</t>
  </si>
  <si>
    <t>Fitronics Ltd</t>
  </si>
  <si>
    <t>04530620</t>
  </si>
  <si>
    <t>Complete Pool Controls Ltd</t>
  </si>
  <si>
    <t>05956913</t>
  </si>
  <si>
    <t>Debit Finance Collections Plc</t>
  </si>
  <si>
    <t>03422873</t>
  </si>
  <si>
    <t>Veolia UK Ltd</t>
  </si>
  <si>
    <t>02664833</t>
  </si>
  <si>
    <t>Hickman Leisure Services Ltd</t>
  </si>
  <si>
    <t>06700081</t>
  </si>
  <si>
    <t>M. Frost &amp; Associates Ltd</t>
  </si>
  <si>
    <t>07392051</t>
  </si>
  <si>
    <t>MorVend Ltd</t>
  </si>
  <si>
    <t>02292634</t>
  </si>
  <si>
    <t>Greenleaf Pest Control Services Ltd</t>
  </si>
  <si>
    <t>08303453</t>
  </si>
  <si>
    <t>UKActive</t>
  </si>
  <si>
    <t>02589238</t>
  </si>
  <si>
    <t>Intergence Systems Ltd</t>
  </si>
  <si>
    <t>04667187</t>
  </si>
  <si>
    <t>Splash About International Ltd</t>
  </si>
  <si>
    <t>05581094</t>
  </si>
  <si>
    <t>DRS Doors Ltd</t>
  </si>
  <si>
    <t>09608644</t>
  </si>
  <si>
    <t>Elan Sales Ltd</t>
  </si>
  <si>
    <t>02175151</t>
  </si>
  <si>
    <t>E.T.C. Sports Surfaces Ltd</t>
  </si>
  <si>
    <t>04216396</t>
  </si>
  <si>
    <t>Verifone (U.K.) Ltd</t>
  </si>
  <si>
    <t>02230494</t>
  </si>
  <si>
    <t>Community Regeneration Partnership</t>
  </si>
  <si>
    <t>Employers Agent + PQS</t>
  </si>
  <si>
    <t>Architect</t>
  </si>
  <si>
    <t>Landscape Arch</t>
  </si>
  <si>
    <t>Structural &amp; Civil Engineer</t>
  </si>
  <si>
    <t>MEPH Engineer</t>
  </si>
  <si>
    <t>Principal Designer</t>
  </si>
  <si>
    <t>Planning Consultant</t>
  </si>
  <si>
    <t>PCSA [Main Contractor]</t>
  </si>
  <si>
    <t>Building Control</t>
  </si>
  <si>
    <t>Acoustic</t>
  </si>
  <si>
    <t>Ecologist/Environment</t>
  </si>
  <si>
    <t>Fire Engg</t>
  </si>
  <si>
    <t>Party Wall</t>
  </si>
  <si>
    <t>Rights of Light</t>
  </si>
  <si>
    <t>Traffic/Transport</t>
  </si>
  <si>
    <t>Hoarding manufacture and install</t>
  </si>
  <si>
    <t>Graphic design</t>
  </si>
  <si>
    <t>Emma Twine</t>
  </si>
  <si>
    <t>etwine@tendringdc.gov.uk</t>
  </si>
  <si>
    <t>Gaurav Sarin</t>
  </si>
  <si>
    <t>gsarin@tendringdc.gov.uk</t>
  </si>
  <si>
    <t>EPP0084</t>
  </si>
  <si>
    <t>EPP0067</t>
  </si>
  <si>
    <t>EPP0068</t>
  </si>
  <si>
    <t>EPP0069</t>
  </si>
  <si>
    <t>EPP0070</t>
  </si>
  <si>
    <t>EPP0071</t>
  </si>
  <si>
    <t>EPP0072</t>
  </si>
  <si>
    <t>E-Sign Media Ltd</t>
  </si>
  <si>
    <t>07654909</t>
  </si>
  <si>
    <t>Graphitas Ltd</t>
  </si>
  <si>
    <t>03592971</t>
  </si>
  <si>
    <t>Pellings Llp</t>
  </si>
  <si>
    <t>Baily Garner Llp</t>
  </si>
  <si>
    <t>Wynne-Williams Associates Ltd</t>
  </si>
  <si>
    <t>05148770</t>
  </si>
  <si>
    <t>OC305198</t>
  </si>
  <si>
    <t>OC326178</t>
  </si>
  <si>
    <t>Calfordseaden Llp</t>
  </si>
  <si>
    <t>OC315838</t>
  </si>
  <si>
    <t>Be First (Regeneration) Ltd</t>
  </si>
  <si>
    <t>10635656</t>
  </si>
  <si>
    <t>Build Insight Ltd</t>
  </si>
  <si>
    <t>08650068</t>
  </si>
  <si>
    <t>dBA Acoustics Ltd</t>
  </si>
  <si>
    <t>Canham Consulting Ltd</t>
  </si>
  <si>
    <t>02710417</t>
  </si>
  <si>
    <t>CRP2 Employer's Agent, Cost Consultant and Project Manager</t>
  </si>
  <si>
    <t xml:space="preserve">EPPRFQ40 Ten_04 Sunspot Solar Panels - Mechanical &amp; Electrical Engineering </t>
  </si>
  <si>
    <t>Engineering</t>
  </si>
  <si>
    <t>Business support</t>
  </si>
  <si>
    <t>Planning consultant</t>
  </si>
  <si>
    <t>Clacton &amp; Jaywick Shopfront Improvements</t>
  </si>
  <si>
    <t>Jaywick Public Open Spaces</t>
  </si>
  <si>
    <t>Topographic Survey</t>
  </si>
  <si>
    <t>Multidisciplinary design team</t>
  </si>
  <si>
    <t>Seafront Micro Venue</t>
  </si>
  <si>
    <t>Flood Risk Assessment</t>
  </si>
  <si>
    <t>CCTV Drainage Survey</t>
  </si>
  <si>
    <t>Preliminary Ecological Appraisal</t>
  </si>
  <si>
    <t>Topographic and Measured Building Survey</t>
  </si>
  <si>
    <t>Contamination survey</t>
  </si>
  <si>
    <t>Desktop Utility Search</t>
  </si>
  <si>
    <t>Building Condition Survey</t>
  </si>
  <si>
    <t>Martello Tower E</t>
  </si>
  <si>
    <t>Utilities Search</t>
  </si>
  <si>
    <t>Laser Scanning Survey</t>
  </si>
  <si>
    <t>Community Ride &amp; Play</t>
  </si>
  <si>
    <t>Consultancy</t>
  </si>
  <si>
    <t>Property Agent</t>
  </si>
  <si>
    <t>Cornerstone Projects Ltd</t>
  </si>
  <si>
    <t xml:space="preserve">Caroe Architecture Ltd </t>
  </si>
  <si>
    <t>Subvision Surveys Ltd</t>
  </si>
  <si>
    <t>Publica Associates Ltd</t>
  </si>
  <si>
    <t>Anna Versteeg</t>
  </si>
  <si>
    <t>Nansi Jones</t>
  </si>
  <si>
    <t>Kirstin Foley</t>
  </si>
  <si>
    <t>njones@tendringdc.gov.uk</t>
  </si>
  <si>
    <t>kfoley@tendringdc.gov.uk</t>
  </si>
  <si>
    <t>aversteeg@tendringdc.gov.uk</t>
  </si>
  <si>
    <t>Richard Utting Associates Llp</t>
  </si>
  <si>
    <t>Ingleton Wood Llp</t>
  </si>
  <si>
    <t>Colchester Business Enterprise Agency</t>
  </si>
  <si>
    <t>OC306572</t>
  </si>
  <si>
    <t>OC368281</t>
  </si>
  <si>
    <t>Adams &amp; Sutherland Ltd</t>
  </si>
  <si>
    <t>01683714</t>
  </si>
  <si>
    <t>04296029</t>
  </si>
  <si>
    <t>15442156</t>
  </si>
  <si>
    <t>05677777</t>
  </si>
  <si>
    <t>Lawson Planning Partnership Ltd</t>
  </si>
  <si>
    <t>03021259</t>
  </si>
  <si>
    <t>Survey Solutions Ltd</t>
  </si>
  <si>
    <t>Geosphere Environmental Ltd</t>
  </si>
  <si>
    <t>07107630</t>
  </si>
  <si>
    <t>Sky Vision Surveys Ltd</t>
  </si>
  <si>
    <t>10452249</t>
  </si>
  <si>
    <t>Richard Jackson Ltd</t>
  </si>
  <si>
    <t>02744316</t>
  </si>
  <si>
    <t>Max Asbestos Services Ltd</t>
  </si>
  <si>
    <t>11282541</t>
  </si>
  <si>
    <t>05132353</t>
  </si>
  <si>
    <t>06927269</t>
  </si>
  <si>
    <t>08478564</t>
  </si>
  <si>
    <t>09416753</t>
  </si>
  <si>
    <t>Whybrow &amp; Dodds Ltd</t>
  </si>
  <si>
    <t>02155295</t>
  </si>
  <si>
    <t>07225685</t>
  </si>
  <si>
    <t>Sports &amp; Playground Equipment &amp; Maintenance</t>
  </si>
  <si>
    <t>Facilities &amp; Management Services</t>
  </si>
  <si>
    <t>Works - Construction, Repair &amp; Maintenance</t>
  </si>
  <si>
    <t>Health &amp; Safety</t>
  </si>
  <si>
    <t>Catering</t>
  </si>
  <si>
    <t>Equipment &amp; Utensils</t>
  </si>
  <si>
    <t>Repair &amp; Maintenance</t>
  </si>
  <si>
    <t>Buildings</t>
  </si>
  <si>
    <t>Surveys</t>
  </si>
  <si>
    <t>Playground Equipment Repair &amp; Maintenance</t>
  </si>
  <si>
    <t>Sports &amp; Playground &amp; Pool Repair &amp; Maintenance</t>
  </si>
  <si>
    <t>Building Construction Materials</t>
  </si>
  <si>
    <t>Plumbing</t>
  </si>
  <si>
    <t>Cleaning &amp; Janitorial</t>
  </si>
  <si>
    <t>Cleaning Service</t>
  </si>
  <si>
    <t>External</t>
  </si>
  <si>
    <t>Street &amp; Traffic Management</t>
  </si>
  <si>
    <t>Parking</t>
  </si>
  <si>
    <t>Car Parks</t>
  </si>
  <si>
    <t>Sports Equipment Repair &amp; Maintenance</t>
  </si>
  <si>
    <t>Utilities</t>
  </si>
  <si>
    <t>Not Elsewhere Classified</t>
  </si>
  <si>
    <t>Water</t>
  </si>
  <si>
    <t>Cleaning Materials</t>
  </si>
  <si>
    <t>Lifts</t>
  </si>
  <si>
    <t>New Installation</t>
  </si>
  <si>
    <t>Storage</t>
  </si>
  <si>
    <t>Horticultural</t>
  </si>
  <si>
    <t>Chemical</t>
  </si>
  <si>
    <t>Management</t>
  </si>
  <si>
    <t>Human Resources</t>
  </si>
  <si>
    <t>Training &amp; Conferences</t>
  </si>
  <si>
    <t>Training</t>
  </si>
  <si>
    <t>Environmental Services</t>
  </si>
  <si>
    <t>Animal Services</t>
  </si>
  <si>
    <t>Pest &amp; Animal Control</t>
  </si>
  <si>
    <t>Sunspot Solar Panels</t>
  </si>
  <si>
    <t>Asbestos (Phase 1)</t>
  </si>
  <si>
    <t>Asbestos (Phase 2)</t>
  </si>
  <si>
    <t>Preliminary Roost Appraisal</t>
  </si>
  <si>
    <t>BNG</t>
  </si>
  <si>
    <t>Town Centre Building</t>
  </si>
  <si>
    <t>Cultural Masterplanning</t>
  </si>
  <si>
    <t>EPPRFQ40</t>
  </si>
  <si>
    <t>EPP0223a</t>
  </si>
  <si>
    <t>EPPRFQ44</t>
  </si>
  <si>
    <t>Building Performance and Environmental Assessment</t>
  </si>
  <si>
    <t>EPP0222a</t>
  </si>
  <si>
    <t>EPP0227</t>
  </si>
  <si>
    <t>EPPRFQ37</t>
  </si>
  <si>
    <t>Retail Design Services Ltd</t>
  </si>
  <si>
    <t>10168280</t>
  </si>
  <si>
    <t>Baseline Surveys &amp; Mapping Ltd</t>
  </si>
  <si>
    <t>Fenn Wright Llp</t>
  </si>
  <si>
    <t>OC431458</t>
  </si>
  <si>
    <t>DCS Ecology Ltd</t>
  </si>
  <si>
    <t>13051825</t>
  </si>
  <si>
    <t>Tobit Curteis Associates Llp</t>
  </si>
  <si>
    <t>OC338996</t>
  </si>
  <si>
    <t>Heaton Design And Engineering Ltd</t>
  </si>
  <si>
    <t>BNG Credits</t>
  </si>
  <si>
    <t>EPP0084a</t>
  </si>
  <si>
    <t>RFQ021</t>
  </si>
  <si>
    <t>RFQ022</t>
  </si>
  <si>
    <t>RFQ023</t>
  </si>
  <si>
    <t>RFQ024</t>
  </si>
  <si>
    <t>RFQ025</t>
  </si>
  <si>
    <t>RFQ026</t>
  </si>
  <si>
    <t>RFQ030</t>
  </si>
  <si>
    <t>SEH French Ltd</t>
  </si>
  <si>
    <t>01621424</t>
  </si>
  <si>
    <t>Place Services</t>
  </si>
  <si>
    <t>KWD Surveyors Llp</t>
  </si>
  <si>
    <t>OC380542</t>
  </si>
  <si>
    <t>Right Of Light Consulting Ltd</t>
  </si>
  <si>
    <t>05908040</t>
  </si>
  <si>
    <t>CRP - MIR Employers Agent + PQS</t>
  </si>
  <si>
    <t>CRP - MIR Architect</t>
  </si>
  <si>
    <t>CRP - MIR Landscape Arch</t>
  </si>
  <si>
    <t>CRP - MIR Structural &amp; Civil Engineer</t>
  </si>
  <si>
    <t>CRP - MIR MEPH Engineer</t>
  </si>
  <si>
    <t>CRP - MIR Principal Designer</t>
  </si>
  <si>
    <t>CRP - MIR Planning Consultant</t>
  </si>
  <si>
    <t>CRP - MIR PCSA [Main Contractor]</t>
  </si>
  <si>
    <t>CRP - MIR Building Control</t>
  </si>
  <si>
    <t>CRP - MIR Acoustic</t>
  </si>
  <si>
    <t>CRP - MIR Ecologist/Environment</t>
  </si>
  <si>
    <t>CRP - MIR Fire Engg</t>
  </si>
  <si>
    <t>CRP - MIR Party Wall</t>
  </si>
  <si>
    <t>CRP - MIR Rights of Light</t>
  </si>
  <si>
    <t>CRP - MIR AGREEMENT for the purchase of biodiversity net gain units</t>
  </si>
  <si>
    <t>LUF - CAT Manufacture and install of printed hoarding panels: LUF CAT Carnarvon Terrace</t>
  </si>
  <si>
    <t>LUF - CAT Hoarding designs</t>
  </si>
  <si>
    <t>LUF - CAT Employers Agent + PQS</t>
  </si>
  <si>
    <t>LUF - CAT Architect</t>
  </si>
  <si>
    <t>LUF - CAT Landscape Arch</t>
  </si>
  <si>
    <t>LUF - CAT Structural &amp; Civil Engineer</t>
  </si>
  <si>
    <t>LUF - CAT MEPH Engineer</t>
  </si>
  <si>
    <t>LUF - CAT Principal Designer</t>
  </si>
  <si>
    <t>LUF - CAT Planning Consultant</t>
  </si>
  <si>
    <t>LUF - CAT Building Control</t>
  </si>
  <si>
    <t>LUF - CAT Acoustic</t>
  </si>
  <si>
    <t>LUF - CAT Ecologist/Environment</t>
  </si>
  <si>
    <t>LUF - CAT Rights of Light</t>
  </si>
  <si>
    <t>LUF - CAT Traffic/Transport</t>
  </si>
  <si>
    <t>Davis LA</t>
  </si>
  <si>
    <t>Conran And Partners Ltd</t>
  </si>
  <si>
    <t>02354408</t>
  </si>
  <si>
    <t>Pace Consult Ltd</t>
  </si>
  <si>
    <t>05733634</t>
  </si>
  <si>
    <t>Harolds Park Wildland Ltd</t>
  </si>
  <si>
    <t>Heating Works Contract</t>
  </si>
  <si>
    <t>GASWAY Services Ltd</t>
  </si>
  <si>
    <t>Development and Building</t>
  </si>
  <si>
    <t>Open Space and Transport</t>
  </si>
  <si>
    <t>Public Realm</t>
  </si>
  <si>
    <t>Building and Public Realm</t>
  </si>
  <si>
    <t>CCTV upgrading and extension</t>
  </si>
  <si>
    <t>Contract Hire less tan 7.5 tonne for Council wide use</t>
  </si>
  <si>
    <t>ESPO 218</t>
  </si>
  <si>
    <t>Provision of Plants</t>
  </si>
  <si>
    <t>Annual Service Contract for Jet Wash</t>
  </si>
  <si>
    <t>Jaywick Memorial Garden</t>
  </si>
  <si>
    <t>EPPRFQ105</t>
  </si>
  <si>
    <t xml:space="preserve">Works control software (Oneserve) </t>
  </si>
  <si>
    <t>PCN and Permit Processing</t>
  </si>
  <si>
    <t>Chipside Ltd</t>
  </si>
  <si>
    <t>EICR &amp; Upgrade</t>
  </si>
  <si>
    <t>3+2+2</t>
  </si>
  <si>
    <t>HRA</t>
  </si>
  <si>
    <t>Richard Cuthbert</t>
  </si>
  <si>
    <t>rcuthbert@tendringdc.gov.uk</t>
  </si>
  <si>
    <t>11859075</t>
  </si>
  <si>
    <t>01766240</t>
  </si>
  <si>
    <t>EPP0035</t>
  </si>
  <si>
    <t>Works</t>
  </si>
  <si>
    <t>One off</t>
  </si>
  <si>
    <t>3 Langham Drive, Clacton on Sea - Proposed Rear Extension</t>
  </si>
  <si>
    <t>Removal of existing steel, timber or composite communal entrance doors, side screens and door entry control systems. The manufacture and installation of new secure aluminium doorsets and integrated door entry Service.</t>
  </si>
  <si>
    <t>Project Delivery</t>
  </si>
  <si>
    <t>Adam Devaux</t>
  </si>
  <si>
    <t>adevaux@tendringdc.gov.uk</t>
  </si>
  <si>
    <t>Glazing / Doors</t>
  </si>
  <si>
    <t>10525456</t>
  </si>
  <si>
    <t xml:space="preserve">Open </t>
  </si>
  <si>
    <t>EPP0001</t>
  </si>
  <si>
    <t xml:space="preserve">Play Area - Tokely Road, Frating </t>
  </si>
  <si>
    <t>Design, supply and installation of play equipment</t>
  </si>
  <si>
    <t>Open Spaces</t>
  </si>
  <si>
    <t xml:space="preserve">Kristy Childs </t>
  </si>
  <si>
    <t>kchilds@tendringdc.gov.uk</t>
  </si>
  <si>
    <t>01704623</t>
  </si>
  <si>
    <t>Open</t>
  </si>
  <si>
    <t>x</t>
  </si>
  <si>
    <t>EPP0002-L4</t>
  </si>
  <si>
    <t>Garden Equipment Lot 4</t>
  </si>
  <si>
    <t>Tractor power unit x 4</t>
  </si>
  <si>
    <t>James Hill</t>
  </si>
  <si>
    <t>jhill@tendringdc.gov.uk</t>
  </si>
  <si>
    <t>Tools &amp; Equipment</t>
  </si>
  <si>
    <t>Purchase</t>
  </si>
  <si>
    <t>00340609</t>
  </si>
  <si>
    <t>Framework Call Off</t>
  </si>
  <si>
    <t>PROC19-0122</t>
  </si>
  <si>
    <t>EPP0002-L6</t>
  </si>
  <si>
    <t>Garden Equipment Lot 6</t>
  </si>
  <si>
    <t xml:space="preserve">	
Rotary Mower x 1</t>
  </si>
  <si>
    <t>PROC19-0124</t>
  </si>
  <si>
    <t>EPP0002-L2</t>
  </si>
  <si>
    <t>Garden Equipment Lot 2</t>
  </si>
  <si>
    <t>Frail x 4</t>
  </si>
  <si>
    <t>PROC19-0120</t>
  </si>
  <si>
    <t>EPP0002-L1</t>
  </si>
  <si>
    <t>Garden Equipment Lot 1</t>
  </si>
  <si>
    <t>Chipper/Shredder x 1</t>
  </si>
  <si>
    <t>01189939 </t>
  </si>
  <si>
    <t>PROC19-0119</t>
  </si>
  <si>
    <t>EPP0002-L5</t>
  </si>
  <si>
    <t>Garden Equipment Lot 5</t>
  </si>
  <si>
    <t>Ride on mower x 1</t>
  </si>
  <si>
    <t>00431173 </t>
  </si>
  <si>
    <t>PROC19-0123</t>
  </si>
  <si>
    <t>Day to Day Repairs</t>
  </si>
  <si>
    <t xml:space="preserve">Reactive, Void &amp; Planned maintenance including kitchens &amp; bathrooms </t>
  </si>
  <si>
    <t>Andy White</t>
  </si>
  <si>
    <t>awhite@tendringdc.gov.uk</t>
  </si>
  <si>
    <t>EPP0045</t>
  </si>
  <si>
    <t>Mead House door replacement</t>
  </si>
  <si>
    <t>Replacement Fire Doors at Mead House, Walton-on-the-Naze</t>
  </si>
  <si>
    <t>1</t>
  </si>
  <si>
    <t>Victoria Found</t>
  </si>
  <si>
    <t>vfound@tendringdc.gov.uk</t>
  </si>
  <si>
    <t>09021105</t>
  </si>
  <si>
    <t xml:space="preserve">Lift servicing and maintenance contract </t>
  </si>
  <si>
    <t>3+2</t>
  </si>
  <si>
    <t>05683362</t>
  </si>
  <si>
    <t>11570072</t>
  </si>
  <si>
    <t>EPP0141</t>
  </si>
  <si>
    <t xml:space="preserve">CCTV Tender (Reissue) </t>
  </si>
  <si>
    <t>CCTV Upgrade in Tendring</t>
  </si>
  <si>
    <t>EPP0176</t>
  </si>
  <si>
    <t xml:space="preserve">Pirate Ship - Cliff Park Play Area Renovations </t>
  </si>
  <si>
    <t>Replacement of Pirate Ship</t>
  </si>
  <si>
    <t>Andy Nepean</t>
  </si>
  <si>
    <t>ESPO 115_21</t>
  </si>
  <si>
    <t>EPP0014</t>
  </si>
  <si>
    <t>Outdoor Gym</t>
  </si>
  <si>
    <t>Construction of an Outdoor Gym in Holland on Sea</t>
  </si>
  <si>
    <t>Public Health</t>
  </si>
  <si>
    <t>Jeanette Thomason</t>
  </si>
  <si>
    <t>jthomasson@tendringdc.gov.uk</t>
  </si>
  <si>
    <t>Construction</t>
  </si>
  <si>
    <t>Kai Aberdeen</t>
  </si>
  <si>
    <t>kaberdeen@tendringdc.gov.uk</t>
  </si>
  <si>
    <t>Arts &amp; Leisure Services</t>
  </si>
  <si>
    <t>Performing Arts</t>
  </si>
  <si>
    <t>Shone Productions</t>
  </si>
  <si>
    <t>07679831</t>
  </si>
  <si>
    <t>EPP0173</t>
  </si>
  <si>
    <t>(LUF) EA &amp; PQS Replacement Contractor (for CAT and MIR)</t>
  </si>
  <si>
    <t>EA/PQS for Milton Road &amp; Carvarvon Terrace</t>
  </si>
  <si>
    <t>Property</t>
  </si>
  <si>
    <t>EPP0178</t>
  </si>
  <si>
    <t xml:space="preserve">Glass Banks Service </t>
  </si>
  <si>
    <t>Collection of glass recycling from multiple locations in Tendring District</t>
  </si>
  <si>
    <t>Waste</t>
  </si>
  <si>
    <t>Jonathan Hamlet</t>
  </si>
  <si>
    <t>jhamlet@tendringdc.gov.uk</t>
  </si>
  <si>
    <t>Waste Management</t>
  </si>
  <si>
    <t>Waste Collection for Recycling</t>
  </si>
  <si>
    <t>Countrystyle Recycling Ltd</t>
  </si>
  <si>
    <t>05103813</t>
  </si>
  <si>
    <t>EPP0032</t>
  </si>
  <si>
    <t xml:space="preserve">Vehicles Lease </t>
  </si>
  <si>
    <t>Leasing of vechicles with a varying cost of each over a 5 year term</t>
  </si>
  <si>
    <t>Transport</t>
  </si>
  <si>
    <t>Vehicle Management</t>
  </si>
  <si>
    <t>Commercial</t>
  </si>
  <si>
    <t>01397939</t>
  </si>
  <si>
    <t>RM6268</t>
  </si>
  <si>
    <t>EPP0054</t>
  </si>
  <si>
    <t xml:space="preserve">Electric Heating Servicing </t>
  </si>
  <si>
    <t>M &amp; E</t>
  </si>
  <si>
    <t>Electricity</t>
  </si>
  <si>
    <t>EPP0084-L1</t>
  </si>
  <si>
    <t>Consultant - Employers Agent + PQS</t>
  </si>
  <si>
    <t>EA/PQS for Carnarvon Terrace</t>
  </si>
  <si>
    <t>EPP0070-L1</t>
  </si>
  <si>
    <t>Consultant - Mechanical, Electrical and Public Health MEPH</t>
  </si>
  <si>
    <t>MEPH Engineer for Carnarvon Terrace</t>
  </si>
  <si>
    <t>EPP0068-L1</t>
  </si>
  <si>
    <t>Consultant - Landscape Architect</t>
  </si>
  <si>
    <t>Landscape Architect for Carnarvon Terrace</t>
  </si>
  <si>
    <t>EPP0071-L1</t>
  </si>
  <si>
    <t>Consultant - Principal Designer</t>
  </si>
  <si>
    <t>Principal Designer for Carnarvon Terrace</t>
  </si>
  <si>
    <t>EPP0084-L2</t>
  </si>
  <si>
    <t>EA/PQS for Milton Road</t>
  </si>
  <si>
    <t>EPP0072-L1</t>
  </si>
  <si>
    <t>Consultant - Planning Consultant</t>
  </si>
  <si>
    <t>Planning Consultant for Carnarvon Terrace</t>
  </si>
  <si>
    <t>EPP0067-L1</t>
  </si>
  <si>
    <t>Consultant  - Architect</t>
  </si>
  <si>
    <t>Architect for Carnarvon Terrace</t>
  </si>
  <si>
    <t>EPP0069-L1</t>
  </si>
  <si>
    <t>Consultant - Structural and Civil Engineer</t>
  </si>
  <si>
    <t>Structural &amp; Civil Engineer for Carnarvon Terrace</t>
  </si>
  <si>
    <t>EPP0067-L2</t>
  </si>
  <si>
    <t>Architect for Milton Road</t>
  </si>
  <si>
    <t>EPP0070-L2</t>
  </si>
  <si>
    <t>MEPH Engineer for Milton Road</t>
  </si>
  <si>
    <t>EPP0069-L2</t>
  </si>
  <si>
    <t>Structural &amp; Civil Engineer for Milton Road</t>
  </si>
  <si>
    <t>EPP0071-L2</t>
  </si>
  <si>
    <t>Principal Designer for Milton Road</t>
  </si>
  <si>
    <t>EPP0136</t>
  </si>
  <si>
    <t>Stock Condition Surveys</t>
  </si>
  <si>
    <t>Stock Condition Survey Of Tendring 
District Council’s Housing</t>
  </si>
  <si>
    <t>Housing</t>
  </si>
  <si>
    <t>Housing Management</t>
  </si>
  <si>
    <t>Stock Management</t>
  </si>
  <si>
    <t>02903668</t>
  </si>
  <si>
    <t>EPP0129</t>
  </si>
  <si>
    <t>Bedding Plant Contract</t>
  </si>
  <si>
    <t>Bedding Plant supply for multiple locations in Tendring District</t>
  </si>
  <si>
    <t>Seeds &amp; Plants</t>
  </si>
  <si>
    <t>04464660</t>
  </si>
  <si>
    <t>EPP0226a</t>
  </si>
  <si>
    <t>Clacton Leisure Centre Oil Boiler Replacement</t>
  </si>
  <si>
    <t>Consultant to produce design &amp; tender documents for a boiler replacement using Salix funding.</t>
  </si>
  <si>
    <t>EPP0109</t>
  </si>
  <si>
    <t>Communal Lighting Upgrade</t>
  </si>
  <si>
    <t>Relight to common areas of various blocks of flats</t>
  </si>
  <si>
    <t>EPP0157</t>
  </si>
  <si>
    <t>Gas &amp; Oil Boiler Servicing, Maintenance, Repairs &amp; Upgrade</t>
  </si>
  <si>
    <t>This contract was awarded via Eastern Procurement Heating Servicing, Repairs and Installations framework. It is for the servicing, maintenance, repairs &amp; upgrades of gas &amp; oil boilers for Tendring District Council housing stock.</t>
  </si>
  <si>
    <t>3+1+1</t>
  </si>
  <si>
    <t>04158628</t>
  </si>
  <si>
    <t>Direct Award via Framework</t>
  </si>
  <si>
    <t>Eastern Procurement</t>
  </si>
  <si>
    <t>EPP0194</t>
  </si>
  <si>
    <t>Canvass Printing</t>
  </si>
  <si>
    <t>Provider to print &amp; send canvass leaflets</t>
  </si>
  <si>
    <t>3+1+1+1+1</t>
  </si>
  <si>
    <t>Law and Governance</t>
  </si>
  <si>
    <t xml:space="preserve">Nikki Nepean </t>
  </si>
  <si>
    <t>nnepean@tendringdc.gov.uk</t>
  </si>
  <si>
    <t>Fines Collection</t>
  </si>
  <si>
    <t/>
  </si>
  <si>
    <t>Lighting</t>
  </si>
  <si>
    <t>Community</t>
  </si>
  <si>
    <t>EPP0183</t>
  </si>
  <si>
    <t>Advice and Support Service</t>
  </si>
  <si>
    <t xml:space="preserve">Providing Advice and Support for Tendring residents </t>
  </si>
  <si>
    <t>John Fox</t>
  </si>
  <si>
    <t>jfox@tendringdc.gov.uk</t>
  </si>
  <si>
    <t>Citizens Advice Bureau Tendring</t>
  </si>
  <si>
    <t>Contract Value TBD (Est £100k - £280k)</t>
  </si>
  <si>
    <t>C21.1N</t>
  </si>
  <si>
    <t>Level 1</t>
  </si>
  <si>
    <t>Level 2</t>
  </si>
  <si>
    <t>Level 3</t>
  </si>
  <si>
    <t>Clarification information</t>
  </si>
  <si>
    <t>Products / services</t>
  </si>
  <si>
    <t>Events</t>
  </si>
  <si>
    <t>Museums &amp; Art</t>
  </si>
  <si>
    <t>Organised Activities</t>
  </si>
  <si>
    <t>Adult &amp; children services</t>
  </si>
  <si>
    <t>Outsourced Service</t>
  </si>
  <si>
    <t>Professional Musical Instruments</t>
  </si>
  <si>
    <t>Products &amp; maintenance</t>
  </si>
  <si>
    <t>Sport &amp; Fitness</t>
  </si>
  <si>
    <t>Products or supply &amp; fit</t>
  </si>
  <si>
    <t>Bathrooms</t>
  </si>
  <si>
    <t>Electrical</t>
  </si>
  <si>
    <t>Fencing</t>
  </si>
  <si>
    <t>Floor Coverings</t>
  </si>
  <si>
    <t>General Materials</t>
  </si>
  <si>
    <t>Hand Tools</t>
  </si>
  <si>
    <t>Products, includes power tools</t>
  </si>
  <si>
    <t>Direct Purchase</t>
  </si>
  <si>
    <t>Hire</t>
  </si>
  <si>
    <t>Heating &amp; Air Conditioning</t>
  </si>
  <si>
    <t>Insulation</t>
  </si>
  <si>
    <t>Kitchens</t>
  </si>
  <si>
    <t>Machine Tools</t>
  </si>
  <si>
    <t>Products</t>
  </si>
  <si>
    <t>Paint &amp; Finishing</t>
  </si>
  <si>
    <t>Roofing</t>
  </si>
  <si>
    <t>Signage</t>
  </si>
  <si>
    <t>Timber</t>
  </si>
  <si>
    <t>Banquet &amp; Catering</t>
  </si>
  <si>
    <t>Corporate Services</t>
  </si>
  <si>
    <t>Service, includes council run cafes, etc.</t>
  </si>
  <si>
    <t>Disposables</t>
  </si>
  <si>
    <t>Food &amp; Beverages</t>
  </si>
  <si>
    <t>School Milk</t>
  </si>
  <si>
    <t>School Meals Service</t>
  </si>
  <si>
    <t>Social Care</t>
  </si>
  <si>
    <t>Home Shopping Service</t>
  </si>
  <si>
    <t>Meals On Wheels</t>
  </si>
  <si>
    <t>Takeaway Service</t>
  </si>
  <si>
    <t>Vending Machines &amp; Dispensers</t>
  </si>
  <si>
    <t>Cemetery &amp; Crematorium</t>
  </si>
  <si>
    <t>Body Transport Service</t>
  </si>
  <si>
    <t>Burial &amp; Cremation</t>
  </si>
  <si>
    <t>Equipment</t>
  </si>
  <si>
    <t>Products, includes soap, sprays, polish, disinfectant, etc.</t>
  </si>
  <si>
    <t>Janitorial</t>
  </si>
  <si>
    <t>Products, include mops, buckets, brushes, etc.</t>
  </si>
  <si>
    <t>Service, including window cleaning</t>
  </si>
  <si>
    <t>Internal</t>
  </si>
  <si>
    <t>Specialist</t>
  </si>
  <si>
    <t>Service, includes deep clean, etc.</t>
  </si>
  <si>
    <t>Laundry Equipment</t>
  </si>
  <si>
    <t>Laundry Equipment Repair &amp; Maintenance</t>
  </si>
  <si>
    <t>Laundry Service</t>
  </si>
  <si>
    <t>Washroom Sanitation Service</t>
  </si>
  <si>
    <t>Clothing</t>
  </si>
  <si>
    <t>Childrens &amp; Adults</t>
  </si>
  <si>
    <t>Footwear</t>
  </si>
  <si>
    <t>Products, includes safety footwear</t>
  </si>
  <si>
    <t>Protective</t>
  </si>
  <si>
    <t>Products, includes personal protective equipment</t>
  </si>
  <si>
    <t>Body Armour</t>
  </si>
  <si>
    <t>Coveralls &amp; Suits</t>
  </si>
  <si>
    <t>Boiler suits etc.</t>
  </si>
  <si>
    <t>Disposable Clothing</t>
  </si>
  <si>
    <t>Uniforms</t>
  </si>
  <si>
    <t>Dresses, Skirts &amp; Trousers</t>
  </si>
  <si>
    <t>Including shorts</t>
  </si>
  <si>
    <t>Fleeces &amp; Jumpers</t>
  </si>
  <si>
    <t>Including cardigans, hooded tops etc.</t>
  </si>
  <si>
    <t>Outerwear</t>
  </si>
  <si>
    <t>Jackets, coats, waterproof clothing etc.</t>
  </si>
  <si>
    <t>Shirts</t>
  </si>
  <si>
    <t>Including blouses &amp; t-shirts</t>
  </si>
  <si>
    <t>Business</t>
  </si>
  <si>
    <t>Efficiency</t>
  </si>
  <si>
    <t>Services, not Management</t>
  </si>
  <si>
    <t>Organisation &amp; Planning</t>
  </si>
  <si>
    <t>Personnel</t>
  </si>
  <si>
    <t>Procurement</t>
  </si>
  <si>
    <t>Strategic Planning</t>
  </si>
  <si>
    <t>Technical &amp; Feasibility</t>
  </si>
  <si>
    <t>Domestic Goods</t>
  </si>
  <si>
    <t>Products, includes white goods</t>
  </si>
  <si>
    <t>Industrial</t>
  </si>
  <si>
    <t>Education</t>
  </si>
  <si>
    <t>Adult &amp; Further Education Services</t>
  </si>
  <si>
    <t>Arts &amp; Crafts</t>
  </si>
  <si>
    <t>Audio Visual</t>
  </si>
  <si>
    <t>Products / services, all media except literature</t>
  </si>
  <si>
    <t>Educational Placements</t>
  </si>
  <si>
    <t>Examinational Fees</t>
  </si>
  <si>
    <t>Games &amp; Toys</t>
  </si>
  <si>
    <t>Library Books</t>
  </si>
  <si>
    <t>Library Services</t>
  </si>
  <si>
    <t>Literature</t>
  </si>
  <si>
    <t>Products, includes all other written media</t>
  </si>
  <si>
    <t>School Books</t>
  </si>
  <si>
    <t>School Musical Instruments</t>
  </si>
  <si>
    <t>School Services</t>
  </si>
  <si>
    <t>Statutory Education Services</t>
  </si>
  <si>
    <t>Curriculum</t>
  </si>
  <si>
    <t>Non-curriculum</t>
  </si>
  <si>
    <t>Supplies</t>
  </si>
  <si>
    <t>Kennel Services</t>
  </si>
  <si>
    <t>Licensing Services</t>
  </si>
  <si>
    <t>Veterinary Services</t>
  </si>
  <si>
    <t>Services, not working animals</t>
  </si>
  <si>
    <t>Forensic &amp; Laboratory</t>
  </si>
  <si>
    <t>Graffiti Removal</t>
  </si>
  <si>
    <t>Land Protection</t>
  </si>
  <si>
    <t>Monitoring</t>
  </si>
  <si>
    <t>Street Cleansing</t>
  </si>
  <si>
    <t>Gully Cleansing</t>
  </si>
  <si>
    <t>Sweeping</t>
  </si>
  <si>
    <t>Street Lighting</t>
  </si>
  <si>
    <t>Testing &amp; Inspection</t>
  </si>
  <si>
    <t>Technical Equipment</t>
  </si>
  <si>
    <t>Laboratory</t>
  </si>
  <si>
    <t>Measuring</t>
  </si>
  <si>
    <t>Testing</t>
  </si>
  <si>
    <t>Geotechnical / Geochemical Surveys</t>
  </si>
  <si>
    <t>Archaeological Surveys</t>
  </si>
  <si>
    <t>Abandoned Vehicles</t>
  </si>
  <si>
    <t>Removal services</t>
  </si>
  <si>
    <t>Consumables</t>
  </si>
  <si>
    <t>Products, includes bags, etc.</t>
  </si>
  <si>
    <t>Recycling</t>
  </si>
  <si>
    <t>Toxic &amp; Hazardous Waste</t>
  </si>
  <si>
    <t>Waste Collection</t>
  </si>
  <si>
    <t>Services, includes Waste Electrical &amp; Electronic Equipment (WEEE) Directive, plus confidential waste</t>
  </si>
  <si>
    <t>Waste Disposal</t>
  </si>
  <si>
    <t>Water Assessment &amp; Treatment</t>
  </si>
  <si>
    <t>Weather Forecasts</t>
  </si>
  <si>
    <t>Advertising</t>
  </si>
  <si>
    <t>Promotional &amp; Recruitment</t>
  </si>
  <si>
    <t>Statutory</t>
  </si>
  <si>
    <t>Products / services, including promotional items</t>
  </si>
  <si>
    <t>Creative Services</t>
  </si>
  <si>
    <t>Services including design, photography, animation &amp; video production, copywriting etc.</t>
  </si>
  <si>
    <t>Document Archiving &amp; Storage</t>
  </si>
  <si>
    <t>Energy Efficiency</t>
  </si>
  <si>
    <t>Products or supply &amp; fit / service</t>
  </si>
  <si>
    <t>Market Research</t>
  </si>
  <si>
    <t>Marketing</t>
  </si>
  <si>
    <t>Portable Building Hire</t>
  </si>
  <si>
    <t>Services, includes toilets</t>
  </si>
  <si>
    <t>Printing</t>
  </si>
  <si>
    <t>Property Management</t>
  </si>
  <si>
    <t>Public Relations &amp; Image</t>
  </si>
  <si>
    <t>Publishing Services</t>
  </si>
  <si>
    <t>Editorial</t>
  </si>
  <si>
    <t>Editorial services for publications</t>
  </si>
  <si>
    <t>Operational</t>
  </si>
  <si>
    <t>Publication of journals, magazines, promotional literature etc.  Not including printing services.</t>
  </si>
  <si>
    <t>Removals</t>
  </si>
  <si>
    <t>Services, includes home &amp; office</t>
  </si>
  <si>
    <t>Reprographics</t>
  </si>
  <si>
    <t>Retail</t>
  </si>
  <si>
    <t>Room Hire</t>
  </si>
  <si>
    <t>Security</t>
  </si>
  <si>
    <t>Access Control</t>
  </si>
  <si>
    <t>Closed-Circuit Television</t>
  </si>
  <si>
    <t>Building security products, supply &amp; fit or service</t>
  </si>
  <si>
    <t>Products, includes alarms</t>
  </si>
  <si>
    <t>Manned Guarding</t>
  </si>
  <si>
    <t>Street Wardens</t>
  </si>
  <si>
    <t>Financial Services</t>
  </si>
  <si>
    <t>Accountancy</t>
  </si>
  <si>
    <t>Audit</t>
  </si>
  <si>
    <t>Banking</t>
  </si>
  <si>
    <t>Cash Collection</t>
  </si>
  <si>
    <t>Council Tax &amp; Business Rates</t>
  </si>
  <si>
    <t>Credit Services</t>
  </si>
  <si>
    <t>Agencies</t>
  </si>
  <si>
    <t>Asset Finance</t>
  </si>
  <si>
    <t>Cards</t>
  </si>
  <si>
    <t>Invoice Discounting / Factoring</t>
  </si>
  <si>
    <t>Debt Collection &amp; Recovery</t>
  </si>
  <si>
    <t>Grants</t>
  </si>
  <si>
    <t>Charitable</t>
  </si>
  <si>
    <t>Non-charitable</t>
  </si>
  <si>
    <t>Insurance</t>
  </si>
  <si>
    <t>Investments</t>
  </si>
  <si>
    <t>Memberships &amp; Subscriptions</t>
  </si>
  <si>
    <t>Professional bodies &amp; associations / publications</t>
  </si>
  <si>
    <t>Pension Funds &amp; Services</t>
  </si>
  <si>
    <t>Services, including regulatory</t>
  </si>
  <si>
    <t>Periodicals</t>
  </si>
  <si>
    <t>Products, magazines &amp; journals etc.</t>
  </si>
  <si>
    <t>Refund</t>
  </si>
  <si>
    <t>Rents</t>
  </si>
  <si>
    <t>Furniture &amp; Soft Furnishings</t>
  </si>
  <si>
    <t>Commercial Furniture</t>
  </si>
  <si>
    <t>Domestic Furniture</t>
  </si>
  <si>
    <t>Educational Furniture</t>
  </si>
  <si>
    <t>Office Furniture</t>
  </si>
  <si>
    <t>Soft Furnishings</t>
  </si>
  <si>
    <t>Products or supply &amp; fit, includes smoke alarms &amp; fire extinguishers</t>
  </si>
  <si>
    <t>Services, includes smoke alarms &amp; fire extinguishers</t>
  </si>
  <si>
    <t>Healthcare</t>
  </si>
  <si>
    <t>Agency</t>
  </si>
  <si>
    <t>Counselling</t>
  </si>
  <si>
    <t>Drugs &amp; Pharmacy Services</t>
  </si>
  <si>
    <t>Fees</t>
  </si>
  <si>
    <t>Occupational Therapy Services</t>
  </si>
  <si>
    <t>GP Surgery Services</t>
  </si>
  <si>
    <t>Specialist Services</t>
  </si>
  <si>
    <t>Social Policy</t>
  </si>
  <si>
    <t>Highway Equipment &amp; Materials</t>
  </si>
  <si>
    <t>Aggregates</t>
  </si>
  <si>
    <t>Bituminous Materials &amp; Surface Dressings</t>
  </si>
  <si>
    <t>Concrete</t>
  </si>
  <si>
    <t>Drainage</t>
  </si>
  <si>
    <t>Guard Rails &amp; Safety Fencing</t>
  </si>
  <si>
    <t>Paving &amp; Kerbstones</t>
  </si>
  <si>
    <t>Rock Salt / Grit</t>
  </si>
  <si>
    <t>Street Furniture &amp; Ironworks</t>
  </si>
  <si>
    <t>Products, includes benches, bins, etc.</t>
  </si>
  <si>
    <t>Products / services, includes agriculture</t>
  </si>
  <si>
    <t>Chemicals</t>
  </si>
  <si>
    <t>Soils &amp; Dressing</t>
  </si>
  <si>
    <t>Stones &amp; Rocks</t>
  </si>
  <si>
    <t>Tree Surgery / Trimming</t>
  </si>
  <si>
    <t>Trees &amp; Shrubs</t>
  </si>
  <si>
    <t>Verges</t>
  </si>
  <si>
    <t>Weed Control</t>
  </si>
  <si>
    <t>Arms Length Management Organisations</t>
  </si>
  <si>
    <t>Housing Association Services</t>
  </si>
  <si>
    <t>Letting / Estate Agents</t>
  </si>
  <si>
    <t>Tenants Associations</t>
  </si>
  <si>
    <t>Accommodation</t>
  </si>
  <si>
    <t>Interpretation &amp; Translation</t>
  </si>
  <si>
    <t>Professional &amp; Advisory Services</t>
  </si>
  <si>
    <t>Recruitment &amp; Assessment</t>
  </si>
  <si>
    <t>Temporary &amp; Agency Staff</t>
  </si>
  <si>
    <t>Administration &amp; Clerical</t>
  </si>
  <si>
    <t>Industrial Operatives</t>
  </si>
  <si>
    <t>Professional</t>
  </si>
  <si>
    <t>Services, includes surveyors, planners, etc.</t>
  </si>
  <si>
    <t>Salaries</t>
  </si>
  <si>
    <t>Social &amp; Community Care</t>
  </si>
  <si>
    <t>Supply Teachers</t>
  </si>
  <si>
    <t>Conferences</t>
  </si>
  <si>
    <t>Travel &amp; Subsistence</t>
  </si>
  <si>
    <t>Air Travel</t>
  </si>
  <si>
    <t>Rail Travel</t>
  </si>
  <si>
    <t>Taxi Fares</t>
  </si>
  <si>
    <t>Services, staff only</t>
  </si>
  <si>
    <t>Information Communication Technology</t>
  </si>
  <si>
    <t>Call Systems</t>
  </si>
  <si>
    <t>Hardware</t>
  </si>
  <si>
    <t>Leasing</t>
  </si>
  <si>
    <t>Maintenance &amp; Support</t>
  </si>
  <si>
    <t>Network</t>
  </si>
  <si>
    <t>Software</t>
  </si>
  <si>
    <t>Office &amp; Reprographics Equipment</t>
  </si>
  <si>
    <t>Application Service Provision / Software as a Service (SaaS)</t>
  </si>
  <si>
    <t>Cloud Services</t>
  </si>
  <si>
    <t>Digital / Online Publishing</t>
  </si>
  <si>
    <t>Services, creation of online resources such as databases, digital journals etc.</t>
  </si>
  <si>
    <t>Disaster Recovery</t>
  </si>
  <si>
    <t>Disposal of Storage Media</t>
  </si>
  <si>
    <t>Internet Service Provision</t>
  </si>
  <si>
    <t>Online Services</t>
  </si>
  <si>
    <t>Project Management</t>
  </si>
  <si>
    <t>Website Development</t>
  </si>
  <si>
    <t>Commercial Off-The-Shelf</t>
  </si>
  <si>
    <t>Customised &amp; Bespoke</t>
  </si>
  <si>
    <t>Mobile App Development</t>
  </si>
  <si>
    <t>Telecommunications</t>
  </si>
  <si>
    <t>Airwave</t>
  </si>
  <si>
    <t>Fixed</t>
  </si>
  <si>
    <t>Mobile</t>
  </si>
  <si>
    <t>Legal Services</t>
  </si>
  <si>
    <t>Advocacy</t>
  </si>
  <si>
    <t>Election Services</t>
  </si>
  <si>
    <t>General Support</t>
  </si>
  <si>
    <t>Services, includes conveyancing, etc.</t>
  </si>
  <si>
    <t>Legal Opinion</t>
  </si>
  <si>
    <t>Licensing / Accreditation</t>
  </si>
  <si>
    <t>Services, includes Television Licensing, PRS / PPL etc.</t>
  </si>
  <si>
    <t>Specialist Support</t>
  </si>
  <si>
    <t>Services, includes Private Finance Initiative &amp; Public Private Partnerships</t>
  </si>
  <si>
    <t>Mail Services</t>
  </si>
  <si>
    <t>Couriers</t>
  </si>
  <si>
    <t>Freight</t>
  </si>
  <si>
    <t>Postage</t>
  </si>
  <si>
    <t>Passenger Transport</t>
  </si>
  <si>
    <t>Services, passenger vehicles</t>
  </si>
  <si>
    <t>Bus &amp; Coach Services</t>
  </si>
  <si>
    <t>Adult Social Care</t>
  </si>
  <si>
    <t>Children Social Care</t>
  </si>
  <si>
    <t>Home to School / College</t>
  </si>
  <si>
    <t>Home to School / College - Special Educational Needs</t>
  </si>
  <si>
    <t>Local Bus Services</t>
  </si>
  <si>
    <t>Concessionary Fares &amp; Subsidized Travel</t>
  </si>
  <si>
    <t>Fleet Management</t>
  </si>
  <si>
    <t>Haulage</t>
  </si>
  <si>
    <t>Minibus Services</t>
  </si>
  <si>
    <t>Taxi Services</t>
  </si>
  <si>
    <t>Non Staff</t>
  </si>
  <si>
    <t>Staff</t>
  </si>
  <si>
    <t>Social Community Care Supplies &amp; Services - Adult</t>
  </si>
  <si>
    <t>Advice, Advocacy &amp; Counselling Services</t>
  </si>
  <si>
    <t>Alcohol &amp; Drug Rehabilitation</t>
  </si>
  <si>
    <t>Asylum Seekers Services</t>
  </si>
  <si>
    <t>Black &amp; Minority Ethnic Services</t>
  </si>
  <si>
    <t>Day Care</t>
  </si>
  <si>
    <t>Direct Payment</t>
  </si>
  <si>
    <t>Domiciliary Care</t>
  </si>
  <si>
    <t>Reablement</t>
  </si>
  <si>
    <t>Floating Support</t>
  </si>
  <si>
    <t>Services, support tied to individual rather than location</t>
  </si>
  <si>
    <t>Homeless Support</t>
  </si>
  <si>
    <t>Independent Supported Living</t>
  </si>
  <si>
    <t>Extra Care</t>
  </si>
  <si>
    <t>Mental Health Services</t>
  </si>
  <si>
    <t>Nursing &amp; Residential Care Homes</t>
  </si>
  <si>
    <t>Respite</t>
  </si>
  <si>
    <t>Residential</t>
  </si>
  <si>
    <t>Short break</t>
  </si>
  <si>
    <t>Services for Carers</t>
  </si>
  <si>
    <t>Carer Sitting Services</t>
  </si>
  <si>
    <t>Carers breaks</t>
  </si>
  <si>
    <t>Shared Lives</t>
  </si>
  <si>
    <t>Services, 'adult fostering'</t>
  </si>
  <si>
    <t>Sheltered Accommodation</t>
  </si>
  <si>
    <t>Temporary Accommodation - Unsupported</t>
  </si>
  <si>
    <t>Social Community Care Supplies &amp; Services - Children</t>
  </si>
  <si>
    <t>Community Based Services</t>
  </si>
  <si>
    <t>After School Care</t>
  </si>
  <si>
    <t>Alternative Education</t>
  </si>
  <si>
    <t>Baby Sitting Services</t>
  </si>
  <si>
    <t>Childcare Services</t>
  </si>
  <si>
    <t>Childrens Centres</t>
  </si>
  <si>
    <t>Creche Buildings</t>
  </si>
  <si>
    <t>Services, lease / hire of premises</t>
  </si>
  <si>
    <t>Creche Staffing</t>
  </si>
  <si>
    <t>Creches</t>
  </si>
  <si>
    <t>Schools &amp; Academies</t>
  </si>
  <si>
    <t>Voluntary Sector Support Services e.g. Activities</t>
  </si>
  <si>
    <t>Disabled Children</t>
  </si>
  <si>
    <t>Care Services</t>
  </si>
  <si>
    <t>Day Services</t>
  </si>
  <si>
    <t>Leisure Early Years</t>
  </si>
  <si>
    <t>Play Services</t>
  </si>
  <si>
    <t>Residential Care</t>
  </si>
  <si>
    <t>Short Day Breaks</t>
  </si>
  <si>
    <t>Short Overnight Breaks</t>
  </si>
  <si>
    <t>Volunteering Youth Support Services</t>
  </si>
  <si>
    <t>Early Intervention Health Services</t>
  </si>
  <si>
    <t>Advice &amp; Counselling</t>
  </si>
  <si>
    <t>Family Based Services</t>
  </si>
  <si>
    <t>Family Support</t>
  </si>
  <si>
    <t>Health Visiting</t>
  </si>
  <si>
    <t>Midwifery</t>
  </si>
  <si>
    <t>Nutrition</t>
  </si>
  <si>
    <t>Parenting</t>
  </si>
  <si>
    <t>Prevention Services</t>
  </si>
  <si>
    <t>School Nursing</t>
  </si>
  <si>
    <t>Supporting People</t>
  </si>
  <si>
    <t>Teenage Parents</t>
  </si>
  <si>
    <t>Residential Services</t>
  </si>
  <si>
    <t>Foster Care</t>
  </si>
  <si>
    <t>Semi-Independent Living &amp; Leaving Care</t>
  </si>
  <si>
    <t>Special Educational Needs Placements</t>
  </si>
  <si>
    <t>Specialist Needs</t>
  </si>
  <si>
    <t>Adolescent Mental Health Services</t>
  </si>
  <si>
    <t>Adoption Services</t>
  </si>
  <si>
    <t>Carer Assessments</t>
  </si>
  <si>
    <t>Community &amp; Mental Health Service</t>
  </si>
  <si>
    <t>Fostering Service</t>
  </si>
  <si>
    <t>Independent Reviewing Officer Service</t>
  </si>
  <si>
    <t>Leaving Care Services</t>
  </si>
  <si>
    <t>Parent &amp; Child Assessments</t>
  </si>
  <si>
    <t>Social Work Practice &amp; Training</t>
  </si>
  <si>
    <t>Specialist Domestic Violence</t>
  </si>
  <si>
    <t>Speech &amp; Language</t>
  </si>
  <si>
    <t>Substance Misuse</t>
  </si>
  <si>
    <t>Supervised Contacts</t>
  </si>
  <si>
    <t>Troubled Families</t>
  </si>
  <si>
    <t>Young Carers</t>
  </si>
  <si>
    <t>Young Runaways</t>
  </si>
  <si>
    <t>Support Services &amp; Advocacy Services</t>
  </si>
  <si>
    <t>Translation</t>
  </si>
  <si>
    <t>Transport Services</t>
  </si>
  <si>
    <t>Youth Services</t>
  </si>
  <si>
    <t>Career Advice Services</t>
  </si>
  <si>
    <t>Transition Between Children &amp; Adults</t>
  </si>
  <si>
    <t>Youth Offending Services</t>
  </si>
  <si>
    <t>Social Community Care Supplies &amp; Services</t>
  </si>
  <si>
    <t>Products, includes incontinence products etc.</t>
  </si>
  <si>
    <t>Fitted Equipment</t>
  </si>
  <si>
    <t>Products, supply &amp; fit.  Stair lifts, hoists etc.</t>
  </si>
  <si>
    <t>Non Fitted Equipment</t>
  </si>
  <si>
    <t>Products, mobility aids, dressing aids etc.</t>
  </si>
  <si>
    <t>Playground Equipment</t>
  </si>
  <si>
    <t>Sports Equipment</t>
  </si>
  <si>
    <t>Services, maintenance of sports grounds, playgrounds and pools, not equipment.</t>
  </si>
  <si>
    <t>Stationery</t>
  </si>
  <si>
    <t>Paper Products</t>
  </si>
  <si>
    <t>Books &amp; Pads</t>
  </si>
  <si>
    <t>Products, not including diaries</t>
  </si>
  <si>
    <t>Envelopes</t>
  </si>
  <si>
    <t>Labels</t>
  </si>
  <si>
    <t>Paper &amp; Board</t>
  </si>
  <si>
    <t>Sundries</t>
  </si>
  <si>
    <t>Desktop Equipment</t>
  </si>
  <si>
    <t>Diaries &amp; Planners</t>
  </si>
  <si>
    <t>Products, calendars, wall charts etc.</t>
  </si>
  <si>
    <t>Fastening &amp; Binding</t>
  </si>
  <si>
    <t>Filing &amp; Storage</t>
  </si>
  <si>
    <t>Writing &amp; Drawing</t>
  </si>
  <si>
    <t>Products, including consumables &amp; correction products etc.</t>
  </si>
  <si>
    <t>Products or supply &amp; fit, includes meters, machines &amp; lights, etc</t>
  </si>
  <si>
    <t>Wardens</t>
  </si>
  <si>
    <t>Planning</t>
  </si>
  <si>
    <t>Traffic Control</t>
  </si>
  <si>
    <t>Gas</t>
  </si>
  <si>
    <t>Heating Oil</t>
  </si>
  <si>
    <t>Sewerage</t>
  </si>
  <si>
    <t>Solid Fuels</t>
  </si>
  <si>
    <t>Products, includes cars &amp; vans, not buses</t>
  </si>
  <si>
    <t>Cycles</t>
  </si>
  <si>
    <t>Fuel</t>
  </si>
  <si>
    <t>Heavy Construction Equipment</t>
  </si>
  <si>
    <t>Products, includes vehicles</t>
  </si>
  <si>
    <t>Services, not buses</t>
  </si>
  <si>
    <t>Products, includes refuse vehicles, fork lift trucks, etc.</t>
  </si>
  <si>
    <t>Parts</t>
  </si>
  <si>
    <t>Products, includes tyres, exhausts products, etc. not buses</t>
  </si>
  <si>
    <t>Signage &amp; Livery</t>
  </si>
  <si>
    <t>Vehicle Recovery</t>
  </si>
  <si>
    <t>Demolition &amp; Asbestos Removal</t>
  </si>
  <si>
    <t>Manufacturing Services</t>
  </si>
  <si>
    <t>Heavy Industry</t>
  </si>
  <si>
    <t>Small Scale Fabrication</t>
  </si>
  <si>
    <t>Services, including 3D printing</t>
  </si>
  <si>
    <t>Services, includes grounds, etc.</t>
  </si>
  <si>
    <t>Raw Materials</t>
  </si>
  <si>
    <t>Products / services, including mining, forestry etc.</t>
  </si>
  <si>
    <t>Roads</t>
  </si>
  <si>
    <t>Design</t>
  </si>
  <si>
    <t>Emergency</t>
  </si>
  <si>
    <t>Guard Rails &amp; Signs</t>
  </si>
  <si>
    <t>Proprietary Surfacing</t>
  </si>
  <si>
    <t>Services, includes surface dressing, anti-skid, etc.</t>
  </si>
  <si>
    <t>Reconstruction &amp; Resurfacing</t>
  </si>
  <si>
    <t>Road Markings</t>
  </si>
  <si>
    <t>Rapid Response Maintenance Ltd</t>
  </si>
  <si>
    <t>05845131</t>
  </si>
  <si>
    <t>Kirkman And Jourdain  Ltd</t>
  </si>
  <si>
    <t>OpenView Security Systems Ltd</t>
  </si>
  <si>
    <t>13474548</t>
  </si>
  <si>
    <t>Leaseplan UK Ltd</t>
  </si>
  <si>
    <t>Amethyst Horticulture Ltd</t>
  </si>
  <si>
    <t>Aquajet Cleaning Equipment Ltd</t>
  </si>
  <si>
    <t>04448283</t>
  </si>
  <si>
    <t>Enviromental Design Ltd</t>
  </si>
  <si>
    <t>OneServe Ltd</t>
  </si>
  <si>
    <t>07387807</t>
  </si>
  <si>
    <t>Michael Dyson Associates Ltd</t>
  </si>
  <si>
    <t>04049461</t>
  </si>
  <si>
    <t>Essex Lift Services Ltd</t>
  </si>
  <si>
    <t>DSA Electrical Ltd</t>
  </si>
  <si>
    <t>AlphaGrp Ltd</t>
  </si>
  <si>
    <t>KOMPAN Ltd</t>
  </si>
  <si>
    <t>George Browns Ltd</t>
  </si>
  <si>
    <t>P. Tuckwell Ltd</t>
  </si>
  <si>
    <t>Ernest Doe &amp; Sons Ltd</t>
  </si>
  <si>
    <t>Penn Installations Ltd</t>
  </si>
  <si>
    <t>EibePlay Ltd</t>
  </si>
  <si>
    <t>04345160</t>
  </si>
  <si>
    <t>Economic Growth</t>
  </si>
  <si>
    <t>3</t>
  </si>
  <si>
    <t>2</t>
  </si>
  <si>
    <t>02642028</t>
  </si>
  <si>
    <t>National Energy Consultants Llc</t>
  </si>
  <si>
    <t>FCS-Live Ltd</t>
  </si>
  <si>
    <t>07708111</t>
  </si>
  <si>
    <t>E-Newsletter</t>
  </si>
  <si>
    <t>Love-Clacton Website</t>
  </si>
  <si>
    <t>Security &amp; Analytics</t>
  </si>
  <si>
    <t>Domain Renewals</t>
  </si>
  <si>
    <t>Communications</t>
  </si>
  <si>
    <t>William Lodge</t>
  </si>
  <si>
    <t>wlodge@tendringdc.gov.uk</t>
  </si>
  <si>
    <t>We Create Digital Ltd</t>
  </si>
  <si>
    <t>Forfront Ltd</t>
  </si>
  <si>
    <t>07711457</t>
  </si>
  <si>
    <t>03643637</t>
  </si>
  <si>
    <t>Clinical Waste Collection Services</t>
  </si>
  <si>
    <t>Environment</t>
  </si>
  <si>
    <t>Tim R Clarke</t>
  </si>
  <si>
    <t>trclarke@tendringdc.gov.uk</t>
  </si>
  <si>
    <t>General Business Holdings Ltd</t>
  </si>
  <si>
    <t>02669108</t>
  </si>
  <si>
    <t>Quadient Impress Software License</t>
  </si>
  <si>
    <t>People</t>
  </si>
  <si>
    <t>Katie Wilkins</t>
  </si>
  <si>
    <t>kwilkins@tendringdc.gov.uk</t>
  </si>
  <si>
    <t>External Auditor</t>
  </si>
  <si>
    <t>RTB Housing Capital Receipt Certification</t>
  </si>
  <si>
    <t>Finance</t>
  </si>
  <si>
    <t>Richard Barrett</t>
  </si>
  <si>
    <t>rbarrett@tendringdc.gov.uk</t>
  </si>
  <si>
    <t>KPMG Llp</t>
  </si>
  <si>
    <t>OC301540</t>
  </si>
  <si>
    <t>Decision - Exemption from procurement rules to appoint Heaton Design and Engineering Ltd for the Clacton Leisure Centre Oil Boiler Replacement</t>
  </si>
  <si>
    <t>Demolition Works</t>
  </si>
  <si>
    <t>CRP - Homes for Dovercourt demolition works</t>
  </si>
  <si>
    <t>Cabinet</t>
  </si>
  <si>
    <t>Cllr Mark Stephenson</t>
  </si>
  <si>
    <t>cllr.mstephenson@tendringdc.gov.uk</t>
  </si>
  <si>
    <t>Proactis E-Catalogue</t>
  </si>
  <si>
    <t>Proactis Holdings Ltd</t>
  </si>
  <si>
    <t>05752247</t>
  </si>
  <si>
    <t>High Street Accelerator Partnership</t>
  </si>
  <si>
    <t>Seed Funding  &amp; Green Space Funding Projects</t>
  </si>
  <si>
    <t>David Hills</t>
  </si>
  <si>
    <t>Dovercourt Leading Lights &amp; Causeway</t>
  </si>
  <si>
    <t>Development Training (including MBTI Assessments)</t>
  </si>
  <si>
    <t>2 Management Development Sesions</t>
  </si>
  <si>
    <t>Lee Heley</t>
  </si>
  <si>
    <t>lheley@tendringdc.gov.uk</t>
  </si>
  <si>
    <t>The Myers-Briggs Company Ltd</t>
  </si>
  <si>
    <t>02218212</t>
  </si>
  <si>
    <t>Local Housing Need Assessment</t>
  </si>
  <si>
    <t>Rapleys &amp; HDH Planning</t>
  </si>
  <si>
    <t>Gary Guiver</t>
  </si>
  <si>
    <t>gguiver@tendringdc.gov.uk</t>
  </si>
  <si>
    <t>Mobile Tablets trial for PFCC Election</t>
  </si>
  <si>
    <t>Elections</t>
  </si>
  <si>
    <t>Lisa Hastings</t>
  </si>
  <si>
    <t>lhastings@tendringdc.gov.uk</t>
  </si>
  <si>
    <t>Democracy Counts Ltd</t>
  </si>
  <si>
    <t>07095502</t>
  </si>
  <si>
    <t>Housing Stock Condition Survey</t>
  </si>
  <si>
    <t>Property Tectonics Ltd</t>
  </si>
  <si>
    <t>03611608</t>
  </si>
  <si>
    <t>EELGA Consultancy Support</t>
  </si>
  <si>
    <t>Cllr Adrian Smith</t>
  </si>
  <si>
    <t>cllr.asmith@tendringdc.gov.uk</t>
  </si>
  <si>
    <t>East of England Local Government Association</t>
  </si>
  <si>
    <t>Chief Executive</t>
  </si>
  <si>
    <t>Ian Davidson</t>
  </si>
  <si>
    <t>idavidson@tendringdc.gov.uk</t>
  </si>
  <si>
    <t>EELGA Consultancy Agreement</t>
  </si>
  <si>
    <t>EELGA Housing Services Review</t>
  </si>
  <si>
    <t>Council Tax Bill Printing</t>
  </si>
  <si>
    <t>CFH Docmail Ltd</t>
  </si>
  <si>
    <t>01716891</t>
  </si>
  <si>
    <t>Council Treasury Advisors</t>
  </si>
  <si>
    <t>Link Market Services</t>
  </si>
  <si>
    <t>MUFG Corporate Markets (UK) Ltd</t>
  </si>
  <si>
    <t>02605568</t>
  </si>
  <si>
    <t>Port of Entry (Ukrainian Visitor Schemes)</t>
  </si>
  <si>
    <t>Honeycroft Agency Surveyors</t>
  </si>
  <si>
    <t>Replacement Cremators at Weeley</t>
  </si>
  <si>
    <t>Cllr Andy White</t>
  </si>
  <si>
    <t>cllr.awhite@tendringdc.gov.uk</t>
  </si>
  <si>
    <t>Food Safety Inspectors agency</t>
  </si>
  <si>
    <t>Cllr Giancarlo Guglielmi</t>
  </si>
  <si>
    <t>cllr.gguglielmi@tendringdc.gov.uk</t>
  </si>
  <si>
    <t>Tower Security (Tendring) Ltd</t>
  </si>
  <si>
    <t>07597829</t>
  </si>
  <si>
    <t>After hours security callout</t>
  </si>
  <si>
    <t>Tower Security</t>
  </si>
  <si>
    <t>Affinity Water</t>
  </si>
  <si>
    <t>Water Regulation - Water Supply &amp; Backflow Protection Certificate</t>
  </si>
  <si>
    <t>Affinity Water Ltd</t>
  </si>
  <si>
    <t>02546950</t>
  </si>
  <si>
    <t>Temperature Probe</t>
  </si>
  <si>
    <t>AHU Contract (Warranty)</t>
  </si>
  <si>
    <t>Recotherm</t>
  </si>
  <si>
    <t>Recotherm Ltd</t>
  </si>
  <si>
    <t>01916589</t>
  </si>
  <si>
    <t>Event Medical Cover</t>
  </si>
  <si>
    <t>Tourism</t>
  </si>
  <si>
    <t>Sarah Daniells</t>
  </si>
  <si>
    <t>sdaniells@tendringdc.gov.uk</t>
  </si>
  <si>
    <t>EPPRFQ171</t>
  </si>
  <si>
    <t>EPPRFQ172</t>
  </si>
  <si>
    <t>EPPRFQ168</t>
  </si>
  <si>
    <t>Event Security Provision</t>
  </si>
  <si>
    <t>Regency Security Services (UK) Ltd</t>
  </si>
  <si>
    <t>07148801</t>
  </si>
  <si>
    <t>St. John Ambulance</t>
  </si>
  <si>
    <t>3866129</t>
  </si>
  <si>
    <t>M R L Productions (UK) Ltd</t>
  </si>
  <si>
    <t>06277643</t>
  </si>
  <si>
    <t>Communication, Lighting &amp; Sound Service</t>
  </si>
  <si>
    <t>Household clinical waste collection and disposal service</t>
  </si>
  <si>
    <t>Collection and disposal of domestic clinical waste from households located within the Tendring District.</t>
  </si>
  <si>
    <t>12+6 months</t>
  </si>
  <si>
    <t>£27.99 per customer</t>
  </si>
  <si>
    <t>General Business Holdings Ltd.</t>
  </si>
  <si>
    <t>EPP0103</t>
  </si>
  <si>
    <t>Integrated recycling,waste collection  and  street cleansing services</t>
  </si>
  <si>
    <t>Kerbside collection of household waste and recycling and street cleansing services within the Tendring District.</t>
  </si>
  <si>
    <t>1+1 year</t>
  </si>
  <si>
    <t>Veolia ES (UK) Ltd</t>
  </si>
  <si>
    <t>Competitive Dialogue</t>
  </si>
  <si>
    <t>02481991</t>
  </si>
  <si>
    <t>Ten_09 CRP2 - Consultant Appointment for CRP Delivery</t>
  </si>
  <si>
    <t>provision of consultancy services, incorporating multi-disciplinary design team services</t>
  </si>
  <si>
    <t>Bloom Procurement Services Ltd</t>
  </si>
  <si>
    <t>08045123</t>
  </si>
  <si>
    <t>Waste &amp; recycling service procurement Support</t>
  </si>
  <si>
    <t>provide further support to the Council as part of the waste &amp; recycling service procurement</t>
  </si>
  <si>
    <t>Operations &amp; Delivery</t>
  </si>
  <si>
    <t>Damian Williams</t>
  </si>
  <si>
    <t>dwilliams@tendringdc.gov.uk</t>
  </si>
  <si>
    <t> Eunomia Research &amp; Consulting Ltd</t>
  </si>
  <si>
    <t>04150627</t>
  </si>
  <si>
    <t>SRC Group Holdings Ltd</t>
  </si>
  <si>
    <t>10850220</t>
  </si>
  <si>
    <t>Electoral Management System</t>
  </si>
  <si>
    <t>Keith Simmons</t>
  </si>
  <si>
    <t>ksimmons@tendringdc.gov.uk</t>
  </si>
  <si>
    <t>Procurement of laptops and docks</t>
  </si>
  <si>
    <t>IT</t>
  </si>
  <si>
    <t>Daniel Pobjoy</t>
  </si>
  <si>
    <t>dpobjoy@tendringdc.gov.uk</t>
  </si>
  <si>
    <t>EPPRFQ90</t>
  </si>
  <si>
    <t>1 year</t>
  </si>
  <si>
    <t>Cleaning and Hygiene Supplies</t>
  </si>
  <si>
    <t>EPP0006</t>
  </si>
  <si>
    <t>Alliance Disposables Ltd</t>
  </si>
  <si>
    <t>Nationwide Hygiene Supplies Ltd</t>
  </si>
  <si>
    <t>Bunzl UK Ltd</t>
  </si>
  <si>
    <t>03747333</t>
  </si>
  <si>
    <t>02074515</t>
  </si>
  <si>
    <t>02902454</t>
  </si>
  <si>
    <t>EPP0006 Cleaning and Hygiene Supplies Framework</t>
  </si>
  <si>
    <t>Stock Condition Data and Services</t>
  </si>
  <si>
    <t>Procurement of Additional Stock Condition Data and Services</t>
  </si>
  <si>
    <t>£22.80 per property</t>
  </si>
  <si>
    <t>Community Regeneration Partnership (CRP2) - Ten_12 Active Wellbeing Centre</t>
  </si>
  <si>
    <t>Entering into access agreement for Community Ride &amp; Play Zone</t>
  </si>
  <si>
    <t>15601201</t>
  </si>
  <si>
    <t>Alliance MyActive Wellbeing Ltd</t>
  </si>
  <si>
    <t>UK Leisure Framework</t>
  </si>
  <si>
    <t>High Street Accelerator Green Spaces Scheme - Consultancy appointments for construction</t>
  </si>
  <si>
    <t xml:space="preserve">To appoint the consultant team for the High Street Accelerator Green Space Scheme </t>
  </si>
  <si>
    <t>Barbara Pole</t>
  </si>
  <si>
    <t>bpole@tendringdc.gov.uk</t>
  </si>
  <si>
    <t>OC317809</t>
  </si>
  <si>
    <t>04282335</t>
  </si>
  <si>
    <t>DSDHA Ltd</t>
  </si>
  <si>
    <t>Playle &amp; Partners Llp</t>
  </si>
  <si>
    <t>To extend the appointment of the Rights of Light surveyor for Carnarvon Terrace (CAT)</t>
  </si>
  <si>
    <t>LUF Rights of Light surveyor for Carnarvon Terrace (CAT)</t>
  </si>
  <si>
    <t>5908040</t>
  </si>
  <si>
    <t>G-Cloud 14 Framework (Lot 3)</t>
  </si>
  <si>
    <t>G7 Business Solutions Ltd</t>
  </si>
  <si>
    <t>04345676</t>
  </si>
  <si>
    <t>Upgrade to the Council's Key Financial System</t>
  </si>
  <si>
    <t>Consultancy / External Support Associated with the Upgrade to the Council's Key Financial System</t>
  </si>
  <si>
    <t>Council's Electricity Supply for 2026/27</t>
  </si>
  <si>
    <t>EDF Energy Ltd</t>
  </si>
  <si>
    <t>02366852</t>
  </si>
  <si>
    <t>Crown Commercial Services</t>
  </si>
  <si>
    <t>Repainting of Clacton Leisure Centre</t>
  </si>
  <si>
    <t>RedEgg Painting and Decorating Ltd</t>
  </si>
  <si>
    <t>16052044</t>
  </si>
  <si>
    <t>Clacton Leisure Centre Hoist Replacement Equipment Purchase</t>
  </si>
  <si>
    <t>Medaco Ltd</t>
  </si>
  <si>
    <t>09054312</t>
  </si>
  <si>
    <t>Walton-on-the-Naze Wet Side Flooring</t>
  </si>
  <si>
    <t>MPC General Maintenance Ltd</t>
  </si>
  <si>
    <t>10106039</t>
  </si>
  <si>
    <t>Appointment of External Auditor Relating to Right To Buy Housing Capital Receipt ' Certification'</t>
  </si>
  <si>
    <t>Contract Cleaners - Clacton Leisure Centre</t>
  </si>
  <si>
    <t>Kingdom Cleaning Ltd</t>
  </si>
  <si>
    <t>02102149</t>
  </si>
  <si>
    <t>Quadient Impress software solution</t>
  </si>
  <si>
    <t>Licensing of the Quadient Impress software solution</t>
  </si>
  <si>
    <t>Quadient UK Ltd</t>
  </si>
  <si>
    <t>02658324</t>
  </si>
  <si>
    <t>clinical waste collection services</t>
  </si>
  <si>
    <t>Replacement Stagings for The Leas, Frinton</t>
  </si>
  <si>
    <t>Property &amp; Projects</t>
  </si>
  <si>
    <t>Jennie Wilkinson</t>
  </si>
  <si>
    <t>jwilkinson@tendringdc.gov.uk</t>
  </si>
  <si>
    <t>Frank Halls &amp; Son Ltd</t>
  </si>
  <si>
    <t>08608369</t>
  </si>
  <si>
    <t>ESRI Contract Renewal</t>
  </si>
  <si>
    <t>Jane Jennings</t>
  </si>
  <si>
    <t>jjennings@tendringdc.gov.uk</t>
  </si>
  <si>
    <t>ESRI (UK) Ltd</t>
  </si>
  <si>
    <t>01288342</t>
  </si>
  <si>
    <t>Legionella Remedial Works - Dovercourt Bay Lifestyles</t>
  </si>
  <si>
    <t>Economic Growth Strategy Refresh</t>
  </si>
  <si>
    <t>GC Insight Ltd</t>
  </si>
  <si>
    <t>03162288</t>
  </si>
  <si>
    <t>Essex Doors &amp; Shutters Ltd</t>
  </si>
  <si>
    <t>11362522</t>
  </si>
  <si>
    <t>Roller Shutter Doors - Clacton Leisure Centre Sports Hall</t>
  </si>
  <si>
    <t>07872124</t>
  </si>
  <si>
    <t>Affinity Fire Engineering (UK) Ltd</t>
  </si>
  <si>
    <t>CRP2 - Ten_10 Consultant Appt_</t>
  </si>
  <si>
    <t>Extension of contract with Retail Designs Solutions</t>
  </si>
  <si>
    <t>Bottomline Technologies Ltd</t>
  </si>
  <si>
    <t>08098450 </t>
  </si>
  <si>
    <t>BACS Payments / Bulk Direct Debit Collection</t>
  </si>
  <si>
    <t>Ricoh UK Ltd</t>
  </si>
  <si>
    <t>01271033 </t>
  </si>
  <si>
    <t>Replacement Copier</t>
  </si>
  <si>
    <t>Jen Woodland</t>
  </si>
  <si>
    <t>jwoodland@tendringdc.gov.uk</t>
  </si>
  <si>
    <t>Re-Gen (M&amp;E Services) Ltd</t>
  </si>
  <si>
    <t>09520953</t>
  </si>
  <si>
    <t>Clacton Leisure Centre Swimming Pool Heating System</t>
  </si>
  <si>
    <t>Michael Carran</t>
  </si>
  <si>
    <t>mcarran@tendringdc.gov.uk</t>
  </si>
  <si>
    <t>Cablesheer Ltd</t>
  </si>
  <si>
    <t>04353201 </t>
  </si>
  <si>
    <t>Contractor for Asbestos related worrks</t>
  </si>
  <si>
    <t>CRP2 Ten_11 Martello E Bat Hibernation Survey and Bat Summer Roost Survey</t>
  </si>
  <si>
    <t>Consultancy support to strengthen apprenticeship governance, quality and compliance</t>
  </si>
  <si>
    <t>SDN Mesma Group Ltd</t>
  </si>
  <si>
    <t>05945050</t>
  </si>
  <si>
    <t>Additional Legionnaire Works at Dovercourt Bay Lifestyles</t>
  </si>
  <si>
    <t>ITrent Modules - Rosters, Paid Time &amp; Grosvenor Clocks</t>
  </si>
  <si>
    <t>MHR Global Holdings Ltd</t>
  </si>
  <si>
    <t>03466181</t>
  </si>
  <si>
    <t>Subscription for Lifespans Software</t>
  </si>
  <si>
    <t>Award of Electoral Management Software Contract</t>
  </si>
  <si>
    <t>07622455</t>
  </si>
  <si>
    <t>Pyramid Solution South East Ltd</t>
  </si>
  <si>
    <t>CRP2 Ten_04 Sunspot Solar Panels</t>
  </si>
  <si>
    <t>Award of Main Building Contract</t>
  </si>
  <si>
    <t>CLC Fitness Changing Rooms</t>
  </si>
  <si>
    <t>Phase 2 Consultants</t>
  </si>
  <si>
    <t>Daniel Connal Llp</t>
  </si>
  <si>
    <t>OC310651 </t>
  </si>
  <si>
    <t>CRP Ten_06 Jaywick Enterprise Centre</t>
  </si>
  <si>
    <t>planning consultant</t>
  </si>
  <si>
    <t>Retail Designs Solutions</t>
  </si>
  <si>
    <t>Renewal of the corporate IDOX Contract</t>
  </si>
  <si>
    <t>IDOX Ltd</t>
  </si>
  <si>
    <t>03984070</t>
  </si>
  <si>
    <t>Non-material variation to the existing Safer Streets CCTV installation contract</t>
  </si>
  <si>
    <t>Hackney Carriage &amp; Private Hire Mechanical Compliance Testing</t>
  </si>
  <si>
    <t>Licensing</t>
  </si>
  <si>
    <t>Michael Cook</t>
  </si>
  <si>
    <t>mcook@tendringdc.gov.uk</t>
  </si>
  <si>
    <t>Europit Tyres Ltd</t>
  </si>
  <si>
    <t>04737204</t>
  </si>
  <si>
    <t>Air Conditioning Services at Clacton Leisure Centre, Walton on the Naze Lifestyles and Dovercourt Bay Lifestyles</t>
  </si>
  <si>
    <t>James Prior</t>
  </si>
  <si>
    <t>Resurfacing of Council Car Park at Wellesley Road, Clacton-on-Sea</t>
  </si>
  <si>
    <t>Andrew Nepean</t>
  </si>
  <si>
    <t>anepean@tendringdc.gov.uk</t>
  </si>
  <si>
    <t>T. Loughman &amp; Co Ltd</t>
  </si>
  <si>
    <t>01849737</t>
  </si>
  <si>
    <t>Gypsy and Traveller Pitch Deliverability Assessment</t>
  </si>
  <si>
    <t>Opinion Research Services Ltd</t>
  </si>
  <si>
    <t>02904006</t>
  </si>
  <si>
    <t>CRP2 Ten_11 Martello Tower E - Contract Variation</t>
  </si>
  <si>
    <t>Contract Variation - Delivery of additional services</t>
  </si>
  <si>
    <t>OC338996 </t>
  </si>
  <si>
    <t>Purchase Ordering System</t>
  </si>
  <si>
    <t>TET Ltd</t>
  </si>
  <si>
    <t>01923808</t>
  </si>
  <si>
    <t>NHS Digital Workplace Solutions 2 Framework</t>
  </si>
  <si>
    <t>Business Support for 2026-2027</t>
  </si>
  <si>
    <t>01683714 </t>
  </si>
  <si>
    <t>Open Stone Asphalt Repairs</t>
  </si>
  <si>
    <t>Open Stone Asphalt Repairs, West End Lane and Stone Point, Dovercourt</t>
  </si>
  <si>
    <t>Building &amp; Public Realm</t>
  </si>
  <si>
    <t>Hesselberg Hydro (UK) Ltd</t>
  </si>
  <si>
    <t>13613641</t>
  </si>
  <si>
    <t>Communal Door &amp; Door Entry Systems 25/26</t>
  </si>
  <si>
    <t>Access &amp; Automation Ltd</t>
  </si>
  <si>
    <t>06387353 </t>
  </si>
  <si>
    <t>Replacement Doors &amp; Windows 25/26</t>
  </si>
  <si>
    <t>Specialist Building Contracting Ltd</t>
  </si>
  <si>
    <t>11714098 </t>
  </si>
  <si>
    <t>08534898</t>
  </si>
  <si>
    <t>Re-Gen (UK) Construction Ltd</t>
  </si>
  <si>
    <t>CRP2 Ten_10 Seafront micro Venue_</t>
  </si>
  <si>
    <t>RE-Gen UK Construction Ltd</t>
  </si>
  <si>
    <t>Heating &amp; Air Handling Compliance Service</t>
  </si>
  <si>
    <t>Elise Steer</t>
  </si>
  <si>
    <t>esteer@tendringdc.gov.uk</t>
  </si>
  <si>
    <t>CRP2 Ten_10 Seafront Micro Venue</t>
  </si>
  <si>
    <t>9 Month Extension of contract</t>
  </si>
  <si>
    <t>OC368281 </t>
  </si>
  <si>
    <t>Electrical Installation Condition Reports (EICRs), Remedial Works and Rewires</t>
  </si>
  <si>
    <t>2 months</t>
  </si>
  <si>
    <t>RAAM Fire &amp; Compliance Ltd</t>
  </si>
  <si>
    <t>05934914</t>
  </si>
  <si>
    <t>responsive repairs and maintenance</t>
  </si>
  <si>
    <t> lift servicing, maintenance and emergency repair service</t>
  </si>
  <si>
    <t>Stannah Lift Services Ltd</t>
  </si>
  <si>
    <t>01189799 </t>
  </si>
  <si>
    <t>Dangerous Structures Contractor</t>
  </si>
  <si>
    <t>Rose Builders Ltd</t>
  </si>
  <si>
    <t>03106982 </t>
  </si>
  <si>
    <t>Pool Plant Compliance Service</t>
  </si>
  <si>
    <t>12 months</t>
  </si>
  <si>
    <t>7 Month Extension of contract</t>
  </si>
  <si>
    <t>Extend Chubb maintenance service for existing Chubb Care Call system</t>
  </si>
  <si>
    <t>7 months</t>
  </si>
  <si>
    <t>9 months</t>
  </si>
  <si>
    <t>Matthew Wicks</t>
  </si>
  <si>
    <t>mwicks@tendringdc.gov.uk</t>
  </si>
  <si>
    <t>Chubb Fire &amp; Security Ltd</t>
  </si>
  <si>
    <t>00524469 </t>
  </si>
  <si>
    <t>CRP LUF Carnarvon Terrace - PCSA</t>
  </si>
  <si>
    <t>CRP2 Ten_09 Jaywick Open Spaces Site Investigations</t>
  </si>
  <si>
    <t>DHC Construction Ltd</t>
  </si>
  <si>
    <t>JPP Geotechnical and Environmental Ltd</t>
  </si>
  <si>
    <t>11117245 </t>
  </si>
  <si>
    <t>EPPRFQ198</t>
  </si>
  <si>
    <t>EPPRFQ201</t>
  </si>
  <si>
    <t>EPPRFQ192</t>
  </si>
  <si>
    <t>EPPRFQ173</t>
  </si>
  <si>
    <t>£88k initial, £42751.41 for 2026-2027 extension</t>
  </si>
  <si>
    <t>£156335 initially, £14167 for upgrade</t>
  </si>
  <si>
    <t>E-learning Contract Agreement</t>
  </si>
  <si>
    <t>Procurement of JDi Solutions OpusConsult Software</t>
  </si>
  <si>
    <t>Clacton Town Centre Movement and Car Park Strategy Report</t>
  </si>
  <si>
    <t>Consultancy agreement with Local Government East</t>
  </si>
  <si>
    <t>Specialist asset management support</t>
  </si>
  <si>
    <t>iHasco Ltd</t>
  </si>
  <si>
    <t>06447099</t>
  </si>
  <si>
    <t>Jdi Solutions Ltd</t>
  </si>
  <si>
    <t>04463678</t>
  </si>
  <si>
    <t>G-Cloud 14 Framework (Lot 2)</t>
  </si>
  <si>
    <t>1 + 1</t>
  </si>
  <si>
    <t>Place &amp; Wellbeing</t>
  </si>
  <si>
    <t>Replacement Boilers and Control System at the Town Hall</t>
  </si>
  <si>
    <t>Markides Associates Ltd</t>
  </si>
  <si>
    <t>10394301</t>
  </si>
  <si>
    <t>Local Government East</t>
  </si>
  <si>
    <t>Olympus Mechanical Services Ltd</t>
  </si>
  <si>
    <t>11920723</t>
  </si>
  <si>
    <t>EPP0241</t>
  </si>
  <si>
    <t xml:space="preserve"> General Business Holdings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</si>
</sst>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quot;£&quot;#,##0.00"/>
    <numFmt numFmtId="165" formatCode="&quot;£&quot;#,##0"/>
    <numFmt numFmtId="166" formatCode="_-[$£-809]* #,##0.00_-;\-[$£-809]* #,##0.00_-;_-[$£-809]* &quot;-&quot;??_-;_-@_-"/>
    <numFmt numFmtId="167" formatCode="dd/mm/yyyy"/>
  </numFmts>
  <fonts count="36" x14ac:knownFonts="1">
    <font>
      <sz val="11"/>
      <color theme="1"/>
      <name val="Calibri"/>
      <family val="2"/>
      <scheme val="minor"/>
    </font>
    <font>
      <sz val="9"/>
      <color indexed="81"/>
      <name val="Tahoma"/>
      <family val="2"/>
    </font>
    <font>
      <b/>
      <sz val="9"/>
      <color indexed="81"/>
      <name val="Tahoma"/>
      <family val="2"/>
    </font>
    <font>
      <sz val="10"/>
      <name val="Arial"/>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2"/>
      <name val="Calibri"/>
      <family val="2"/>
    </font>
    <font>
      <sz val="12"/>
      <color theme="1"/>
      <name val="Calibri"/>
      <family val="2"/>
    </font>
    <font>
      <u/>
      <sz val="11"/>
      <color theme="10"/>
      <name val="Calibri"/>
      <family val="2"/>
      <scheme val="minor"/>
    </font>
    <font>
      <b/>
      <sz val="12"/>
      <name val="Calibri"/>
      <family val="2"/>
    </font>
    <font>
      <b/>
      <sz val="11"/>
      <name val="Aptos"/>
      <family val="2"/>
    </font>
    <font>
      <sz val="11"/>
      <color theme="1"/>
      <name val="Aptos"/>
      <family val="2"/>
    </font>
    <font>
      <b/>
      <sz val="11"/>
      <color theme="1"/>
      <name val="Aptos"/>
      <family val="2"/>
    </font>
    <font>
      <sz val="11"/>
      <color rgb="FF000000"/>
      <name val="Aptos"/>
      <family val="2"/>
    </font>
    <font>
      <sz val="11"/>
      <color rgb="FF252424"/>
      <name val="Aptos"/>
      <family val="2"/>
    </font>
    <font>
      <sz val="11"/>
      <name val="Aptos"/>
      <family val="2"/>
    </font>
    <font>
      <b/>
      <sz val="10"/>
      <color indexed="8"/>
      <name val="Arial"/>
      <family val="2"/>
    </font>
    <font>
      <sz val="10"/>
      <color indexed="8"/>
      <name val="Arial"/>
      <family val="2"/>
    </font>
    <font>
      <sz val="10"/>
      <color rgb="FF000000"/>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tint="0.399975585192419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s>
  <cellStyleXfs count="79">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8" fillId="27" borderId="1" applyNumberFormat="0" applyAlignment="0" applyProtection="0"/>
    <xf numFmtId="0" fontId="9" fillId="28" borderId="2" applyNumberFormat="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30" borderId="1" applyNumberFormat="0" applyAlignment="0" applyProtection="0"/>
    <xf numFmtId="0" fontId="16" fillId="0" borderId="6" applyNumberFormat="0" applyFill="0" applyAlignment="0" applyProtection="0"/>
    <xf numFmtId="0" fontId="17" fillId="31" borderId="0" applyNumberFormat="0" applyBorder="0" applyAlignment="0" applyProtection="0"/>
    <xf numFmtId="0" fontId="3" fillId="0" borderId="0"/>
    <xf numFmtId="0" fontId="3" fillId="0" borderId="0"/>
    <xf numFmtId="0" fontId="3" fillId="0" borderId="0"/>
    <xf numFmtId="0" fontId="3" fillId="0" borderId="0"/>
    <xf numFmtId="0" fontId="18" fillId="0" borderId="0"/>
    <xf numFmtId="0" fontId="5" fillId="32" borderId="7" applyNumberFormat="0" applyFont="0" applyAlignment="0" applyProtection="0"/>
    <xf numFmtId="0" fontId="19" fillId="27"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0" fontId="25" fillId="0" borderId="0" applyNumberForma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5" fillId="0" borderId="0" applyFont="0" applyFill="0" applyBorder="0" applyAlignment="0" applyProtection="0"/>
  </cellStyleXfs>
  <cellXfs count="138">
    <xf numFmtId="0" fontId="0" fillId="0" borderId="0" xfId="0"/>
    <xf numFmtId="0" fontId="24"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pplyProtection="1">
      <alignment horizontal="center" vertical="center" wrapText="1"/>
      <protection locked="0"/>
    </xf>
    <xf numFmtId="0" fontId="24" fillId="0" borderId="0" xfId="0" applyFont="1" applyAlignment="1" applyProtection="1">
      <alignment horizontal="left" vertical="center" wrapText="1"/>
      <protection locked="0"/>
    </xf>
    <xf numFmtId="14" fontId="24" fillId="0" borderId="0" xfId="0" applyNumberFormat="1" applyFont="1" applyAlignment="1" applyProtection="1">
      <alignment horizontal="left" vertical="center"/>
      <protection locked="0"/>
    </xf>
    <xf numFmtId="165" fontId="24" fillId="0" borderId="0" xfId="0" applyNumberFormat="1"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23" fillId="0" borderId="0" xfId="0" applyFont="1" applyAlignment="1">
      <alignment horizontal="center" vertical="center"/>
    </xf>
    <xf numFmtId="14" fontId="24" fillId="0" borderId="0" xfId="0" applyNumberFormat="1" applyFont="1" applyAlignment="1" applyProtection="1">
      <alignment horizontal="center" vertical="center"/>
      <protection locked="0"/>
    </xf>
    <xf numFmtId="49" fontId="24" fillId="0" borderId="0" xfId="0" applyNumberFormat="1" applyFont="1" applyAlignment="1" applyProtection="1">
      <alignment horizontal="center" vertical="center"/>
      <protection locked="0"/>
    </xf>
    <xf numFmtId="0" fontId="26" fillId="33" borderId="0" xfId="0" applyFont="1" applyFill="1" applyAlignment="1">
      <alignment horizontal="center" vertical="center" wrapText="1"/>
    </xf>
    <xf numFmtId="14" fontId="26" fillId="33" borderId="0" xfId="0" applyNumberFormat="1" applyFont="1" applyFill="1" applyAlignment="1">
      <alignment horizontal="center" vertical="center" wrapText="1"/>
    </xf>
    <xf numFmtId="49" fontId="26" fillId="33" borderId="0" xfId="0" applyNumberFormat="1" applyFont="1" applyFill="1" applyAlignment="1">
      <alignment horizontal="center" vertical="center" wrapText="1"/>
    </xf>
    <xf numFmtId="165" fontId="26" fillId="33" borderId="0" xfId="0" applyNumberFormat="1" applyFont="1" applyFill="1" applyAlignment="1">
      <alignment horizontal="center" vertical="center" wrapText="1"/>
    </xf>
    <xf numFmtId="0" fontId="26" fillId="34" borderId="0" xfId="0" quotePrefix="1" applyFont="1" applyFill="1" applyAlignment="1">
      <alignment horizontal="center" vertical="center" wrapText="1"/>
    </xf>
    <xf numFmtId="0" fontId="27" fillId="34" borderId="0" xfId="0" applyFont="1" applyFill="1" applyAlignment="1">
      <alignment horizontal="center" vertical="center" wrapText="1"/>
    </xf>
    <xf numFmtId="14" fontId="27" fillId="33" borderId="0" xfId="0" applyNumberFormat="1" applyFont="1" applyFill="1" applyAlignment="1">
      <alignment horizontal="center" vertical="center" wrapText="1"/>
    </xf>
    <xf numFmtId="0" fontId="26" fillId="33" borderId="0" xfId="0" quotePrefix="1" applyFont="1" applyFill="1" applyAlignment="1">
      <alignment horizontal="center" vertical="center" wrapText="1"/>
    </xf>
    <xf numFmtId="49" fontId="29" fillId="35" borderId="0" xfId="0" applyNumberFormat="1" applyFont="1" applyFill="1" applyAlignment="1" applyProtection="1">
      <alignment horizontal="left" vertical="center" wrapText="1"/>
      <protection locked="0"/>
    </xf>
    <xf numFmtId="0" fontId="29" fillId="35" borderId="0" xfId="0" applyFont="1" applyFill="1" applyAlignment="1" applyProtection="1">
      <alignment horizontal="center" vertical="center" wrapText="1"/>
      <protection locked="0"/>
    </xf>
    <xf numFmtId="0" fontId="28" fillId="0" borderId="0" xfId="0" applyFont="1" applyAlignment="1">
      <alignment horizontal="center" vertical="center"/>
    </xf>
    <xf numFmtId="0" fontId="28" fillId="35" borderId="0" xfId="0" applyFont="1" applyFill="1" applyAlignment="1" applyProtection="1">
      <alignment horizontal="center" vertical="center" wrapText="1"/>
      <protection locked="0"/>
    </xf>
    <xf numFmtId="0" fontId="28" fillId="35" borderId="0" xfId="0" applyFont="1" applyFill="1" applyAlignment="1" applyProtection="1">
      <alignment horizontal="left" vertical="center" wrapText="1"/>
      <protection locked="0"/>
    </xf>
    <xf numFmtId="14" fontId="28" fillId="35" borderId="0" xfId="0" applyNumberFormat="1" applyFont="1" applyFill="1" applyAlignment="1" applyProtection="1">
      <alignment horizontal="center" vertical="center" wrapText="1"/>
      <protection locked="0"/>
    </xf>
    <xf numFmtId="1" fontId="30" fillId="35" borderId="0" xfId="0" applyNumberFormat="1" applyFont="1" applyFill="1" applyAlignment="1">
      <alignment horizontal="center" vertical="center" wrapText="1"/>
    </xf>
    <xf numFmtId="49" fontId="28" fillId="35" borderId="0" xfId="0" applyNumberFormat="1" applyFont="1" applyFill="1" applyAlignment="1" applyProtection="1">
      <alignment horizontal="center" vertical="center" wrapText="1"/>
      <protection locked="0"/>
    </xf>
    <xf numFmtId="0" fontId="31" fillId="35" borderId="0" xfId="0" applyFont="1" applyFill="1" applyAlignment="1" applyProtection="1">
      <alignment horizontal="center" vertical="center"/>
      <protection locked="0"/>
    </xf>
    <xf numFmtId="166" fontId="28" fillId="35" borderId="0" xfId="48" applyNumberFormat="1" applyFont="1" applyFill="1" applyBorder="1" applyAlignment="1" applyProtection="1">
      <alignment vertical="center" wrapText="1"/>
      <protection locked="0"/>
    </xf>
    <xf numFmtId="14" fontId="28" fillId="35" borderId="0" xfId="0" applyNumberFormat="1" applyFont="1" applyFill="1" applyAlignment="1">
      <alignment horizontal="center" vertical="center" wrapText="1"/>
    </xf>
    <xf numFmtId="1" fontId="30" fillId="35" borderId="0" xfId="0" applyNumberFormat="1" applyFont="1" applyFill="1" applyAlignment="1" applyProtection="1">
      <alignment horizontal="center" vertical="center" wrapText="1"/>
      <protection locked="0"/>
    </xf>
    <xf numFmtId="14" fontId="30" fillId="35" borderId="0" xfId="0" applyNumberFormat="1" applyFont="1" applyFill="1" applyAlignment="1">
      <alignment horizontal="center" vertical="center" wrapText="1"/>
    </xf>
    <xf numFmtId="0" fontId="28" fillId="0" borderId="0" xfId="0" applyFont="1" applyAlignment="1" applyProtection="1">
      <alignment vertical="center" wrapText="1"/>
      <protection locked="0"/>
    </xf>
    <xf numFmtId="14" fontId="28" fillId="0" borderId="0" xfId="0" applyNumberFormat="1" applyFont="1" applyAlignment="1" applyProtection="1">
      <alignment horizontal="center" vertical="center"/>
      <protection locked="0"/>
    </xf>
    <xf numFmtId="14" fontId="28" fillId="0" borderId="0" xfId="0" applyNumberFormat="1" applyFont="1" applyAlignment="1">
      <alignment horizontal="center" vertical="center"/>
    </xf>
    <xf numFmtId="0" fontId="28" fillId="0" borderId="0" xfId="0" applyFont="1" applyAlignment="1" applyProtection="1">
      <alignment horizontal="center" vertical="center"/>
      <protection locked="0"/>
    </xf>
    <xf numFmtId="164" fontId="28" fillId="0" borderId="0" xfId="0" applyNumberFormat="1" applyFont="1" applyAlignment="1" applyProtection="1">
      <alignment horizontal="center" vertical="center" wrapText="1"/>
      <protection locked="0"/>
    </xf>
    <xf numFmtId="0" fontId="28" fillId="0" borderId="0" xfId="0" applyFont="1" applyAlignment="1">
      <alignment horizontal="center" vertical="center" wrapText="1"/>
    </xf>
    <xf numFmtId="0" fontId="28" fillId="0" borderId="0" xfId="0" applyFont="1" applyAlignment="1" applyProtection="1">
      <alignment horizontal="center" vertical="center" wrapText="1"/>
      <protection locked="0"/>
    </xf>
    <xf numFmtId="0" fontId="32" fillId="0" borderId="0" xfId="0" applyFont="1" applyAlignment="1" applyProtection="1">
      <alignment horizontal="left" vertical="center" wrapText="1"/>
      <protection locked="0"/>
    </xf>
    <xf numFmtId="1" fontId="30" fillId="0" borderId="0" xfId="0" applyNumberFormat="1" applyFont="1" applyAlignment="1">
      <alignment horizontal="center" vertical="center" wrapText="1"/>
    </xf>
    <xf numFmtId="49" fontId="28" fillId="0" borderId="0" xfId="0" applyNumberFormat="1" applyFont="1" applyAlignment="1" applyProtection="1">
      <alignment horizontal="center" vertical="center"/>
      <protection locked="0"/>
    </xf>
    <xf numFmtId="44" fontId="28" fillId="0" borderId="0" xfId="0" applyNumberFormat="1" applyFont="1" applyAlignment="1" applyProtection="1">
      <alignment vertical="center" wrapText="1"/>
      <protection locked="0"/>
    </xf>
    <xf numFmtId="0" fontId="28" fillId="0" borderId="0" xfId="0" applyFont="1" applyAlignment="1" applyProtection="1">
      <alignment horizontal="left" vertical="center" wrapText="1"/>
      <protection locked="0"/>
    </xf>
    <xf numFmtId="164" fontId="32" fillId="0" borderId="0" xfId="0" applyNumberFormat="1" applyFont="1" applyAlignment="1" applyProtection="1">
      <alignment horizontal="center" vertical="center" wrapText="1"/>
      <protection locked="0"/>
    </xf>
    <xf numFmtId="0" fontId="28" fillId="0" borderId="0" xfId="0" applyFont="1" applyAlignment="1" applyProtection="1">
      <alignment horizontal="left" vertical="center"/>
      <protection locked="0"/>
    </xf>
    <xf numFmtId="165" fontId="28" fillId="0" borderId="0" xfId="0" applyNumberFormat="1" applyFont="1" applyAlignment="1" applyProtection="1">
      <alignment vertical="center"/>
      <protection locked="0"/>
    </xf>
    <xf numFmtId="44" fontId="28" fillId="35" borderId="0" xfId="48" applyFont="1" applyFill="1" applyBorder="1" applyAlignment="1" applyProtection="1">
      <alignment vertical="center" wrapText="1"/>
    </xf>
    <xf numFmtId="44" fontId="28" fillId="0" borderId="0" xfId="0" applyNumberFormat="1" applyFont="1" applyAlignment="1">
      <alignment vertical="center" wrapText="1"/>
    </xf>
    <xf numFmtId="44" fontId="28" fillId="0" borderId="0" xfId="0" applyNumberFormat="1" applyFont="1" applyAlignment="1">
      <alignment vertical="center"/>
    </xf>
    <xf numFmtId="49" fontId="28" fillId="0" borderId="0" xfId="0" applyNumberFormat="1" applyFont="1" applyAlignment="1" applyProtection="1">
      <alignment horizontal="center" vertical="center" wrapText="1"/>
      <protection locked="0"/>
    </xf>
    <xf numFmtId="44" fontId="28" fillId="0" borderId="0" xfId="0" applyNumberFormat="1" applyFont="1" applyAlignment="1" applyProtection="1">
      <alignment vertical="center"/>
      <protection locked="0"/>
    </xf>
    <xf numFmtId="0" fontId="28" fillId="0" borderId="0" xfId="0" applyFont="1" applyAlignment="1" applyProtection="1">
      <alignment vertical="center"/>
      <protection locked="0"/>
    </xf>
    <xf numFmtId="0" fontId="28" fillId="36" borderId="0" xfId="0" applyFont="1" applyFill="1" applyAlignment="1" applyProtection="1">
      <alignment horizontal="center" vertical="center"/>
      <protection locked="0"/>
    </xf>
    <xf numFmtId="0" fontId="28" fillId="36" borderId="0" xfId="0" applyFont="1" applyFill="1" applyAlignment="1" applyProtection="1">
      <alignment vertical="center"/>
      <protection locked="0"/>
    </xf>
    <xf numFmtId="0" fontId="28" fillId="37" borderId="0" xfId="0" applyFont="1" applyFill="1" applyAlignment="1" applyProtection="1">
      <alignment horizontal="center" vertical="center"/>
      <protection locked="0"/>
    </xf>
    <xf numFmtId="0" fontId="28" fillId="37" borderId="0" xfId="0" applyFont="1" applyFill="1" applyAlignment="1" applyProtection="1">
      <alignment horizontal="left" vertical="center" wrapText="1"/>
      <protection locked="0"/>
    </xf>
    <xf numFmtId="14" fontId="28" fillId="37" borderId="0" xfId="0" applyNumberFormat="1" applyFont="1" applyFill="1" applyAlignment="1" applyProtection="1">
      <alignment horizontal="center" vertical="center"/>
      <protection locked="0"/>
    </xf>
    <xf numFmtId="44" fontId="28" fillId="37" borderId="0" xfId="0" applyNumberFormat="1" applyFont="1" applyFill="1" applyAlignment="1" applyProtection="1">
      <alignment vertical="center"/>
      <protection locked="0"/>
    </xf>
    <xf numFmtId="0" fontId="33" fillId="0" borderId="10" xfId="39" applyFont="1" applyBorder="1" applyAlignment="1">
      <alignment horizontal="center" vertical="center" wrapText="1"/>
    </xf>
    <xf numFmtId="0" fontId="33" fillId="0" borderId="11" xfId="39" applyFont="1" applyBorder="1" applyAlignment="1">
      <alignment horizontal="center" vertical="center" wrapText="1"/>
    </xf>
    <xf numFmtId="0" fontId="33" fillId="0" borderId="12" xfId="39" applyFont="1" applyBorder="1" applyAlignment="1">
      <alignment horizontal="center" vertical="center" wrapText="1"/>
    </xf>
    <xf numFmtId="0" fontId="34" fillId="0" borderId="13" xfId="39" applyFont="1" applyBorder="1" applyAlignment="1">
      <alignment horizontal="center" vertical="center"/>
    </xf>
    <xf numFmtId="0" fontId="34" fillId="0" borderId="14" xfId="39" applyFont="1" applyBorder="1" applyAlignment="1">
      <alignment horizontal="left" vertical="center" wrapText="1"/>
    </xf>
    <xf numFmtId="0" fontId="34" fillId="0" borderId="15" xfId="39" applyFont="1" applyBorder="1" applyAlignment="1">
      <alignment horizontal="left" vertical="center" wrapText="1"/>
    </xf>
    <xf numFmtId="0" fontId="34" fillId="0" borderId="13" xfId="49" applyFont="1" applyBorder="1" applyAlignment="1">
      <alignment horizontal="center" vertical="center"/>
    </xf>
    <xf numFmtId="0" fontId="34" fillId="0" borderId="13" xfId="50" applyFont="1" applyBorder="1" applyAlignment="1">
      <alignment horizontal="center" vertical="center"/>
    </xf>
    <xf numFmtId="0" fontId="34" fillId="0" borderId="14" xfId="40" applyFont="1" applyBorder="1" applyAlignment="1">
      <alignment horizontal="left" vertical="center" wrapText="1"/>
    </xf>
    <xf numFmtId="0" fontId="34" fillId="0" borderId="15" xfId="51" applyFont="1" applyBorder="1" applyAlignment="1">
      <alignment horizontal="left" vertical="center" wrapText="1"/>
    </xf>
    <xf numFmtId="0" fontId="18" fillId="0" borderId="15" xfId="52" applyBorder="1" applyAlignment="1">
      <alignment horizontal="left" vertical="center" wrapText="1"/>
    </xf>
    <xf numFmtId="0" fontId="18" fillId="0" borderId="14" xfId="52" applyBorder="1" applyAlignment="1">
      <alignment horizontal="left" vertical="center" wrapText="1"/>
    </xf>
    <xf numFmtId="0" fontId="34" fillId="0" borderId="14" xfId="51" applyFont="1" applyBorder="1" applyAlignment="1">
      <alignment horizontal="left" vertical="center" wrapText="1"/>
    </xf>
    <xf numFmtId="0" fontId="34" fillId="0" borderId="13" xfId="51" applyFont="1" applyBorder="1" applyAlignment="1">
      <alignment horizontal="center" vertical="center"/>
    </xf>
    <xf numFmtId="0" fontId="34" fillId="0" borderId="13" xfId="53" applyFont="1" applyBorder="1" applyAlignment="1">
      <alignment horizontal="center" vertical="center"/>
    </xf>
    <xf numFmtId="0" fontId="34" fillId="0" borderId="13" xfId="54" applyFont="1" applyBorder="1" applyAlignment="1">
      <alignment horizontal="center" vertical="center"/>
    </xf>
    <xf numFmtId="0" fontId="34" fillId="0" borderId="13" xfId="55" applyFont="1" applyBorder="1" applyAlignment="1">
      <alignment horizontal="center" vertical="center"/>
    </xf>
    <xf numFmtId="0" fontId="34" fillId="0" borderId="15" xfId="40" applyFont="1" applyBorder="1" applyAlignment="1">
      <alignment horizontal="left" vertical="center" wrapText="1"/>
    </xf>
    <xf numFmtId="0" fontId="34" fillId="0" borderId="13" xfId="56" applyFont="1" applyBorder="1" applyAlignment="1">
      <alignment horizontal="center" vertical="center"/>
    </xf>
    <xf numFmtId="0" fontId="34" fillId="0" borderId="13" xfId="57" applyFont="1" applyBorder="1" applyAlignment="1">
      <alignment horizontal="center" vertical="center"/>
    </xf>
    <xf numFmtId="0" fontId="34" fillId="0" borderId="13" xfId="58" applyFont="1" applyBorder="1" applyAlignment="1">
      <alignment horizontal="center" vertical="center"/>
    </xf>
    <xf numFmtId="0" fontId="3" fillId="0" borderId="14" xfId="37" applyBorder="1" applyAlignment="1">
      <alignment horizontal="left" vertical="center" wrapText="1"/>
    </xf>
    <xf numFmtId="0" fontId="3" fillId="0" borderId="15" xfId="37" applyBorder="1" applyAlignment="1">
      <alignment horizontal="left" vertical="center" wrapText="1"/>
    </xf>
    <xf numFmtId="0" fontId="34" fillId="0" borderId="13" xfId="59" applyFont="1" applyBorder="1" applyAlignment="1">
      <alignment horizontal="center" vertical="center"/>
    </xf>
    <xf numFmtId="0" fontId="34" fillId="0" borderId="13" xfId="60" applyFont="1" applyBorder="1" applyAlignment="1">
      <alignment horizontal="center" vertical="center"/>
    </xf>
    <xf numFmtId="0" fontId="34" fillId="0" borderId="14" xfId="37" applyFont="1" applyBorder="1" applyAlignment="1">
      <alignment horizontal="left" vertical="center" wrapText="1"/>
    </xf>
    <xf numFmtId="0" fontId="34" fillId="0" borderId="13" xfId="61" applyFont="1" applyBorder="1" applyAlignment="1">
      <alignment horizontal="center" vertical="center"/>
    </xf>
    <xf numFmtId="0" fontId="34" fillId="0" borderId="13" xfId="62" applyFont="1" applyBorder="1" applyAlignment="1">
      <alignment horizontal="center" vertical="center"/>
    </xf>
    <xf numFmtId="0" fontId="34" fillId="0" borderId="14" xfId="63" applyFont="1" applyBorder="1" applyAlignment="1">
      <alignment horizontal="left" vertical="center" wrapText="1"/>
    </xf>
    <xf numFmtId="0" fontId="34" fillId="0" borderId="14" xfId="64" applyFont="1" applyBorder="1" applyAlignment="1">
      <alignment horizontal="left" vertical="center" wrapText="1"/>
    </xf>
    <xf numFmtId="0" fontId="34" fillId="0" borderId="13" xfId="65" applyFont="1" applyBorder="1" applyAlignment="1">
      <alignment horizontal="center" vertical="center"/>
    </xf>
    <xf numFmtId="0" fontId="34" fillId="0" borderId="13" xfId="66" applyFont="1" applyBorder="1" applyAlignment="1">
      <alignment horizontal="center" vertical="center"/>
    </xf>
    <xf numFmtId="0" fontId="34" fillId="0" borderId="14" xfId="38" applyFont="1" applyBorder="1" applyAlignment="1">
      <alignment horizontal="left" vertical="center" wrapText="1"/>
    </xf>
    <xf numFmtId="0" fontId="34" fillId="0" borderId="13" xfId="67" applyFont="1" applyBorder="1" applyAlignment="1">
      <alignment horizontal="center" vertical="center"/>
    </xf>
    <xf numFmtId="0" fontId="34" fillId="0" borderId="13" xfId="68" applyFont="1" applyBorder="1" applyAlignment="1">
      <alignment horizontal="center" vertical="center"/>
    </xf>
    <xf numFmtId="0" fontId="34" fillId="0" borderId="13" xfId="69" applyFont="1" applyBorder="1" applyAlignment="1">
      <alignment horizontal="center" vertical="center"/>
    </xf>
    <xf numFmtId="0" fontId="34" fillId="0" borderId="15" xfId="39" quotePrefix="1" applyFont="1" applyBorder="1" applyAlignment="1">
      <alignment horizontal="left" vertical="center" wrapText="1"/>
    </xf>
    <xf numFmtId="0" fontId="34" fillId="0" borderId="14" xfId="70" applyFont="1" applyBorder="1" applyAlignment="1">
      <alignment horizontal="left" vertical="center" wrapText="1"/>
    </xf>
    <xf numFmtId="0" fontId="34" fillId="0" borderId="15" xfId="70" applyFont="1" applyBorder="1" applyAlignment="1">
      <alignment horizontal="left" vertical="center" wrapText="1"/>
    </xf>
    <xf numFmtId="0" fontId="34" fillId="0" borderId="13" xfId="71" applyFont="1" applyBorder="1" applyAlignment="1">
      <alignment horizontal="center" vertical="center"/>
    </xf>
    <xf numFmtId="0" fontId="34" fillId="0" borderId="14" xfId="72" applyFont="1" applyBorder="1" applyAlignment="1">
      <alignment horizontal="left" vertical="center" wrapText="1"/>
    </xf>
    <xf numFmtId="0" fontId="34" fillId="0" borderId="13" xfId="73" applyFont="1" applyBorder="1" applyAlignment="1">
      <alignment horizontal="center" vertical="center"/>
    </xf>
    <xf numFmtId="0" fontId="34" fillId="0" borderId="13" xfId="74" applyFont="1" applyBorder="1" applyAlignment="1">
      <alignment horizontal="center" vertical="center"/>
    </xf>
    <xf numFmtId="0" fontId="34" fillId="0" borderId="13" xfId="75" applyFont="1" applyBorder="1" applyAlignment="1">
      <alignment horizontal="center" vertical="center"/>
    </xf>
    <xf numFmtId="0" fontId="34" fillId="0" borderId="13" xfId="76" applyFont="1" applyBorder="1" applyAlignment="1">
      <alignment horizontal="center" vertical="center"/>
    </xf>
    <xf numFmtId="0" fontId="34" fillId="0" borderId="13" xfId="77" applyFont="1" applyBorder="1" applyAlignment="1">
      <alignment horizontal="center" vertical="center"/>
    </xf>
    <xf numFmtId="0" fontId="35" fillId="0" borderId="14" xfId="51" applyFont="1" applyBorder="1" applyAlignment="1">
      <alignment horizontal="left" vertical="center" wrapText="1"/>
    </xf>
    <xf numFmtId="0" fontId="34" fillId="0" borderId="11" xfId="39" applyFont="1" applyBorder="1" applyAlignment="1">
      <alignment horizontal="left" vertical="center" wrapText="1"/>
    </xf>
    <xf numFmtId="0" fontId="3" fillId="0" borderId="13" xfId="39" applyBorder="1" applyAlignment="1">
      <alignment horizontal="center" vertical="center" wrapText="1"/>
    </xf>
    <xf numFmtId="0" fontId="18" fillId="0" borderId="13" xfId="41" applyBorder="1" applyAlignment="1">
      <alignment horizontal="center" vertical="center" wrapText="1"/>
    </xf>
    <xf numFmtId="0" fontId="18" fillId="0" borderId="14" xfId="41" applyBorder="1" applyAlignment="1">
      <alignment horizontal="left" vertical="center" wrapText="1"/>
    </xf>
    <xf numFmtId="0" fontId="18" fillId="0" borderId="15" xfId="41" applyBorder="1" applyAlignment="1">
      <alignment horizontal="left" vertical="center" wrapText="1"/>
    </xf>
    <xf numFmtId="0" fontId="18" fillId="0" borderId="16" xfId="41" applyBorder="1" applyAlignment="1">
      <alignment horizontal="center" vertical="center" wrapText="1"/>
    </xf>
    <xf numFmtId="0" fontId="18" fillId="0" borderId="17" xfId="41" applyBorder="1" applyAlignment="1">
      <alignment horizontal="left" vertical="center" wrapText="1"/>
    </xf>
    <xf numFmtId="0" fontId="18" fillId="0" borderId="18" xfId="41" applyBorder="1" applyAlignment="1">
      <alignment horizontal="left" vertical="center" wrapText="1"/>
    </xf>
    <xf numFmtId="1" fontId="30" fillId="0" borderId="0" xfId="0" applyNumberFormat="1" applyFont="1" applyAlignment="1" applyProtection="1">
      <alignment horizontal="center" vertical="center" wrapText="1"/>
      <protection locked="0"/>
    </xf>
    <xf numFmtId="0" fontId="28" fillId="35" borderId="0" xfId="0" applyFont="1" applyFill="1" applyAlignment="1" applyProtection="1">
      <alignment horizontal="center" vertical="center"/>
      <protection locked="0"/>
    </xf>
    <xf numFmtId="0" fontId="0" fillId="0" borderId="0" xfId="0" applyAlignment="1">
      <alignment horizontal="center"/>
    </xf>
    <xf numFmtId="167" fontId="28" fillId="0" borderId="0" xfId="0" applyNumberFormat="1" applyFont="1" applyAlignment="1">
      <alignment horizontal="center" vertical="center"/>
    </xf>
    <xf numFmtId="0" fontId="25" fillId="0" borderId="0" xfId="47"/>
    <xf numFmtId="44" fontId="28" fillId="36" borderId="0" xfId="0" applyNumberFormat="1" applyFont="1" applyFill="1" applyAlignment="1" applyProtection="1">
      <alignment vertical="center"/>
      <protection locked="0"/>
    </xf>
    <xf numFmtId="0" fontId="28" fillId="36" borderId="0" xfId="0" applyFont="1" applyFill="1" applyAlignment="1" applyProtection="1">
      <alignment horizontal="center" vertical="center" wrapText="1"/>
      <protection locked="0"/>
    </xf>
    <xf numFmtId="14" fontId="28" fillId="36" borderId="0" xfId="0" applyNumberFormat="1" applyFont="1" applyFill="1" applyAlignment="1" applyProtection="1">
      <alignment horizontal="center" vertical="center"/>
      <protection locked="0"/>
    </xf>
    <xf numFmtId="49" fontId="28" fillId="36" borderId="0" xfId="0" applyNumberFormat="1" applyFont="1" applyFill="1" applyAlignment="1" applyProtection="1">
      <alignment horizontal="center" vertical="center"/>
      <protection locked="0"/>
    </xf>
    <xf numFmtId="0" fontId="0" fillId="36" borderId="0" xfId="0" applyFill="1" applyAlignment="1">
      <alignment horizontal="center"/>
    </xf>
    <xf numFmtId="167" fontId="28" fillId="0" borderId="0" xfId="0" applyNumberFormat="1" applyFont="1" applyAlignment="1" applyProtection="1">
      <alignment horizontal="left" vertical="center"/>
      <protection locked="0"/>
    </xf>
    <xf numFmtId="167" fontId="28" fillId="0" borderId="0" xfId="0" applyNumberFormat="1" applyFont="1" applyAlignment="1" applyProtection="1">
      <alignment horizontal="center" vertical="center"/>
      <protection locked="0"/>
    </xf>
    <xf numFmtId="164" fontId="28" fillId="0" borderId="0" xfId="0" applyNumberFormat="1" applyFont="1" applyAlignment="1" applyProtection="1">
      <alignment horizontal="center" vertical="center"/>
      <protection locked="0"/>
    </xf>
    <xf numFmtId="0" fontId="28" fillId="0" borderId="0" xfId="47" applyFont="1" applyAlignment="1" applyProtection="1">
      <alignment horizontal="left" vertical="center" wrapText="1"/>
      <protection locked="0"/>
    </xf>
    <xf numFmtId="0" fontId="28" fillId="0" borderId="0" xfId="0" applyFont="1" applyProtection="1">
      <protection locked="0"/>
    </xf>
    <xf numFmtId="0" fontId="25" fillId="0" borderId="0" xfId="47" applyAlignment="1" applyProtection="1">
      <alignment horizontal="center" vertical="center"/>
      <protection locked="0"/>
    </xf>
    <xf numFmtId="44" fontId="24" fillId="0" borderId="0" xfId="0" applyNumberFormat="1" applyFont="1" applyAlignment="1" applyProtection="1">
      <alignment horizontal="right" vertical="center"/>
      <protection locked="0"/>
    </xf>
    <xf numFmtId="167" fontId="28" fillId="36" borderId="0" xfId="0" applyNumberFormat="1" applyFont="1" applyFill="1" applyAlignment="1" applyProtection="1">
      <alignment horizontal="left" vertical="center"/>
      <protection locked="0"/>
    </xf>
    <xf numFmtId="167" fontId="28" fillId="36" borderId="0" xfId="0" applyNumberFormat="1" applyFont="1" applyFill="1" applyAlignment="1" applyProtection="1">
      <alignment horizontal="center" vertical="center"/>
      <protection locked="0"/>
    </xf>
    <xf numFmtId="165" fontId="28" fillId="36" borderId="0" xfId="0" applyNumberFormat="1" applyFont="1" applyFill="1" applyAlignment="1" applyProtection="1">
      <alignment vertical="center"/>
      <protection locked="0"/>
    </xf>
    <xf numFmtId="0" fontId="28" fillId="0" borderId="0" xfId="0" applyNumberFormat="1" applyFont="1" applyAlignment="1">
      <alignment horizontal="center" vertical="center"/>
    </xf>
    <xf numFmtId="167" fontId="28" fillId="0" borderId="0" xfId="0" applyNumberFormat="1" applyFont="1" applyAlignment="1" applyProtection="1">
      <alignment horizontal="center" vertical="center"/>
    </xf>
    <xf numFmtId="44" fontId="28" fillId="0" borderId="0" xfId="0" applyNumberFormat="1" applyFont="1" applyAlignment="1" applyProtection="1">
      <alignment vertical="center"/>
    </xf>
  </cellXfs>
  <cellStyles count="7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48" builtinId="4"/>
    <cellStyle name="Currency 2" xfId="78" xr:uid="{0DBBB93A-CEC1-4C3F-BC7B-A5687ADA0B57}"/>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7" builtinId="8"/>
    <cellStyle name="Input" xfId="34" builtinId="20" customBuiltin="1"/>
    <cellStyle name="Linked Cell" xfId="35" builtinId="24" customBuiltin="1"/>
    <cellStyle name="Neutral" xfId="36" builtinId="28" customBuiltin="1"/>
    <cellStyle name="Normal" xfId="0" builtinId="0"/>
    <cellStyle name="Normal 10 10" xfId="37" xr:uid="{00000000-0005-0000-0000-000028000000}"/>
    <cellStyle name="Normal 11" xfId="63" xr:uid="{2B6EC99B-6468-44C1-831A-78EFC2AD6FD0}"/>
    <cellStyle name="Normal 12" xfId="38" xr:uid="{00000000-0005-0000-0000-000029000000}"/>
    <cellStyle name="Normal 13" xfId="50" xr:uid="{01EEDB94-1270-444D-8D6B-792E93FB4185}"/>
    <cellStyle name="Normal 14" xfId="53" xr:uid="{BF8460EC-E5F7-40B8-BD46-99825631075C}"/>
    <cellStyle name="Normal 15" xfId="54" xr:uid="{BE38B470-CC27-40FB-9754-111DD95135AA}"/>
    <cellStyle name="Normal 15 10" xfId="55" xr:uid="{793AD045-9F44-47C9-9B25-CF0D943BD38D}"/>
    <cellStyle name="Normal 2" xfId="39" xr:uid="{00000000-0005-0000-0000-00002A000000}"/>
    <cellStyle name="Normal 2 10" xfId="40" xr:uid="{00000000-0005-0000-0000-00002B000000}"/>
    <cellStyle name="Normal 2 2" xfId="64" xr:uid="{3172B576-2B0D-4779-A2F0-2149F2BB6C61}"/>
    <cellStyle name="Normal 20" xfId="56" xr:uid="{2DFDB16A-FB61-4C4B-8AA1-4B8424DCB094}"/>
    <cellStyle name="Normal 21" xfId="57" xr:uid="{F35A8165-5AAA-46BB-A0C9-5752569BF611}"/>
    <cellStyle name="Normal 22" xfId="58" xr:uid="{6C781FC6-0B47-4367-A92F-4D6CF8A7BE79}"/>
    <cellStyle name="Normal 23" xfId="77" xr:uid="{37EAD35B-CDE9-4D48-A497-7DB4E01B6B8A}"/>
    <cellStyle name="Normal 26" xfId="59" xr:uid="{1D1200DE-1A75-49BD-B93B-F1EA6E6A7231}"/>
    <cellStyle name="Normal 27" xfId="60" xr:uid="{5CC85676-7D9A-4EE1-A2B5-FFE5B7034C95}"/>
    <cellStyle name="Normal 28" xfId="61" xr:uid="{11327AD7-6ED0-476E-8DD3-7754053B8210}"/>
    <cellStyle name="Normal 29" xfId="62" xr:uid="{8F95874F-F518-49B9-B756-3000FC7E53CC}"/>
    <cellStyle name="Normal 30" xfId="65" xr:uid="{BD89BDC9-A850-469E-B57A-3145173009E7}"/>
    <cellStyle name="Normal 31" xfId="66" xr:uid="{E11E393F-ABD5-4CB3-B98F-53656CD8D204}"/>
    <cellStyle name="Normal 32" xfId="67" xr:uid="{3700038E-E7AD-4D59-A8F5-6D878BD72FB9}"/>
    <cellStyle name="Normal 33" xfId="49" xr:uid="{B1A23661-A420-4EC7-B7A9-94C69E4E39DB}"/>
    <cellStyle name="Normal 34" xfId="68" xr:uid="{D916F0FC-4933-4335-9FDC-98E5271EED0A}"/>
    <cellStyle name="Normal 37" xfId="71" xr:uid="{9CF14616-493E-45BE-9E61-12DFC46A5B82}"/>
    <cellStyle name="Normal 38" xfId="73" xr:uid="{A1F2821B-F29A-4CA5-9F04-ECB511C06523}"/>
    <cellStyle name="Normal 39" xfId="74" xr:uid="{0094ABE8-9262-4A55-A7E1-E687BC57D852}"/>
    <cellStyle name="Normal 40" xfId="75" xr:uid="{CD037CEA-2F79-4042-805A-78A7A14C8FB3}"/>
    <cellStyle name="Normal 41" xfId="69" xr:uid="{9F7285DE-205F-4DD3-8B95-351BA9D8364E}"/>
    <cellStyle name="Normal 42" xfId="76" xr:uid="{33FA6D12-1345-43F6-B0A2-842E1409C3AD}"/>
    <cellStyle name="Normal 47" xfId="41" xr:uid="{00000000-0005-0000-0000-00002C000000}"/>
    <cellStyle name="Normal 47 10" xfId="52" xr:uid="{42E60C13-5240-467B-95C8-8101DF07DFF1}"/>
    <cellStyle name="Normal 5" xfId="70" xr:uid="{55883CD8-08FE-4B7D-AEC9-5DEC92C66409}"/>
    <cellStyle name="Normal 5 10" xfId="72" xr:uid="{BA689ECA-7FA7-4B76-80A2-F44EC3C58068}"/>
    <cellStyle name="Normal 8" xfId="51" xr:uid="{406C9BD5-EF05-4B6A-9615-F9FCFF72B902}"/>
    <cellStyle name="Note" xfId="42" builtinId="10" customBuiltin="1"/>
    <cellStyle name="Output" xfId="43" builtinId="21" customBuiltin="1"/>
    <cellStyle name="Title" xfId="44" builtinId="15" customBuiltin="1"/>
    <cellStyle name="Total" xfId="45" builtinId="25" customBuiltin="1"/>
    <cellStyle name="Warning Text" xfId="46" builtinId="11" customBuiltin="1"/>
  </cellStyles>
  <dxfs count="4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left" vertical="center" textRotation="0" wrapText="1" indent="0" justifyLastLine="0" shrinkToFit="0" readingOrder="0"/>
      <border diagonalUp="0" diagonalDown="0">
        <left style="thin">
          <color indexed="64"/>
        </left>
        <right/>
        <top style="hair">
          <color indexed="64"/>
        </top>
        <bottom style="hair">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hair">
          <color indexed="64"/>
        </top>
        <bottom style="hair">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hair">
          <color indexed="64"/>
        </top>
        <bottom style="hair">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hair">
          <color indexed="64"/>
        </top>
        <bottom style="hair">
          <color indexed="64"/>
        </bottom>
        <vertical/>
        <horizontal/>
      </border>
    </dxf>
    <dxf>
      <alignment horizontal="center" vertical="center" textRotation="0" wrapText="1" indent="0" justifyLastLine="0" shrinkToFit="0" readingOrder="0"/>
      <border diagonalUp="0" diagonalDown="0">
        <left/>
        <right style="thin">
          <color indexed="64"/>
        </right>
        <top style="hair">
          <color indexed="64"/>
        </top>
        <bottom style="hair">
          <color indexed="64"/>
        </bottom>
        <vertical/>
        <horizontal/>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border outline="0">
        <bottom style="hair">
          <color indexed="64"/>
        </bottom>
      </border>
    </dxf>
    <dxf>
      <font>
        <b/>
        <i val="0"/>
        <strike val="0"/>
        <condense val="0"/>
        <extend val="0"/>
        <outline val="0"/>
        <shadow val="0"/>
        <u val="none"/>
        <vertAlign val="baseline"/>
        <sz val="10"/>
        <color indexed="8"/>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numFmt numFmtId="34" formatCode="_-&quot;£&quot;* #,##0.00_-;\-&quot;£&quot;* #,##0.00_-;_-&quot;£&quot;* &quot;-&quot;??_-;_-@_-"/>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theme="1"/>
        <name val="Aptos"/>
        <family val="2"/>
        <scheme val="none"/>
      </font>
      <numFmt numFmtId="165" formatCode="&quot;£&quot;#,##0"/>
      <alignment horizontal="general"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numFmt numFmtId="30" formatCode="@"/>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numFmt numFmtId="167" formatCode="dd/mm/yyyy"/>
      <alignment horizontal="center" vertical="center" textRotation="0" wrapText="0" indent="0" justifyLastLine="0" shrinkToFit="0" readingOrder="0"/>
      <protection locked="1" hidden="0"/>
    </dxf>
    <dxf>
      <font>
        <strike val="0"/>
        <outline val="0"/>
        <shadow val="0"/>
        <vertAlign val="baseline"/>
        <sz val="11"/>
        <name val="Aptos"/>
        <family val="2"/>
        <scheme val="none"/>
      </font>
      <protection locked="0" hidden="0"/>
    </dxf>
    <dxf>
      <font>
        <strike val="0"/>
        <outline val="0"/>
        <shadow val="0"/>
        <vertAlign val="baseline"/>
        <sz val="11"/>
        <name val="Aptos"/>
        <family val="2"/>
        <scheme val="none"/>
      </font>
      <protection locked="0" hidden="0"/>
    </dxf>
    <dxf>
      <font>
        <b val="0"/>
        <i val="0"/>
        <strike val="0"/>
        <condense val="0"/>
        <extend val="0"/>
        <outline val="0"/>
        <shadow val="0"/>
        <u val="none"/>
        <vertAlign val="baseline"/>
        <sz val="11"/>
        <color rgb="FF000000"/>
        <name val="Aptos"/>
        <family val="2"/>
        <scheme val="none"/>
      </font>
      <numFmt numFmtId="1" formatCode="0"/>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000000"/>
        <name val="Aptos"/>
        <family val="2"/>
        <scheme val="none"/>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numFmt numFmtId="167" formatCode="dd/mm/yyyy"/>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ptos"/>
        <family val="2"/>
        <scheme val="none"/>
      </font>
      <numFmt numFmtId="167" formatCode="dd/mm/yyyy"/>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numFmt numFmtId="167" formatCode="dd/mm/yyyy"/>
      <alignment horizontal="left"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Aptos"/>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Aptos"/>
        <family val="2"/>
        <scheme val="none"/>
      </font>
      <alignment horizontal="left"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left" vertical="center" textRotation="0" wrapText="0" indent="0" justifyLastLine="0" shrinkToFit="0" readingOrder="0"/>
      <protection locked="0" hidden="0"/>
    </dxf>
    <dxf>
      <font>
        <b val="0"/>
        <i val="0"/>
        <strike val="0"/>
        <condense val="0"/>
        <extend val="0"/>
        <outline val="0"/>
        <shadow val="0"/>
        <u val="none"/>
        <vertAlign val="baseline"/>
        <sz val="11"/>
        <color theme="1"/>
        <name val="Aptos"/>
        <family val="2"/>
        <scheme val="none"/>
      </font>
      <alignment horizontal="center" vertical="center" textRotation="0" wrapText="0" indent="0" justifyLastLine="0" shrinkToFit="0" readingOrder="0"/>
      <protection locked="0" hidden="0"/>
    </dxf>
    <dxf>
      <font>
        <b/>
        <i val="0"/>
        <strike val="0"/>
        <condense val="0"/>
        <extend val="0"/>
        <outline val="0"/>
        <shadow val="0"/>
        <u val="none"/>
        <vertAlign val="baseline"/>
        <sz val="12"/>
        <color auto="1"/>
        <name val="Calibri"/>
        <family val="2"/>
        <scheme val="none"/>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45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documenttasks/documenttask1.xml><?xml version="1.0" encoding="utf-8"?>
<Tasks xmlns="http://schemas.microsoft.com/office/tasks/2019/documenttasks">
  <Task id="{FB282539-B776-4DF2-89F0-263F51FE01AD}">
    <Anchor>
      <Comment id="{2A063430-786F-4045-99ED-92946AFF536A}"/>
    </Anchor>
    <History>
      <Event time="2025-08-13T13:07:43.65" id="{ACD4BB5D-1211-42D2-BD25-9E0DA26D788A}">
        <Attribution userId="S::etwine@tendringdc.gov.uk::1ea1f00b-843c-40ad-a49a-49ca61af5762" userName="Emma Twine" userProvider="AD"/>
        <Anchor>
          <Comment id="{2A063430-786F-4045-99ED-92946AFF536A}"/>
        </Anchor>
        <Create/>
      </Event>
      <Event time="2025-08-13T13:07:43.65" id="{6FDBE2B4-D7EC-4183-9D87-DBD4A365259B}">
        <Attribution userId="S::etwine@tendringdc.gov.uk::1ea1f00b-843c-40ad-a49a-49ca61af5762" userName="Emma Twine" userProvider="AD"/>
        <Anchor>
          <Comment id="{2A063430-786F-4045-99ED-92946AFF536A}"/>
        </Anchor>
        <Assign userId="S::njones@tendringdc.gov.uk::3c6db45c-780b-4e8c-9780-9e010683f14a" userName="Nansi Jones" userProvider="AD"/>
      </Event>
      <Event time="2025-08-13T13:07:43.65" id="{22314600-F066-48D6-9463-FDC9B0A6E4AA}">
        <Attribution userId="S::etwine@tendringdc.gov.uk::1ea1f00b-843c-40ad-a49a-49ca61af5762" userName="Emma Twine" userProvider="AD"/>
        <Anchor>
          <Comment id="{2A063430-786F-4045-99ED-92946AFF536A}"/>
        </Anchor>
        <SetTitle title="@Nansi Jones can you add the date we instructed them as start date, and put in the end of the month based on an estimated end date?"/>
      </Event>
      <Event time="2025-08-13T13:40:43.53" id="{F652E52F-AE33-4B6F-87CC-A140A659B273}">
        <Attribution userId="S::njones@tendringdc.gov.uk::3c6db45c-780b-4e8c-9780-9e010683f14a" userName="Nansi Jones" userProvider="AD"/>
        <Progress percentComplete="100"/>
      </Event>
    </History>
  </Task>
  <Task id="{7DA06B5F-0959-4FB4-8AB5-380F8950F0D4}">
    <Anchor>
      <Comment id="{933133C7-3E15-4135-9C26-B3A3323CA754}"/>
    </Anchor>
    <History>
      <Event time="2025-08-14T16:51:22.29" id="{BCCEBCB8-2382-4772-9209-44C81C00E45A}">
        <Attribution userId="S::etwine@tendringdc.gov.uk::1ea1f00b-843c-40ad-a49a-49ca61af5762" userName="Emma Twine" userProvider="AD"/>
        <Anchor>
          <Comment id="{933133C7-3E15-4135-9C26-B3A3323CA754}"/>
        </Anchor>
        <Create/>
      </Event>
      <Event time="2025-08-14T16:51:22.29" id="{90B5AE30-5CCD-47E7-9948-7AA2364C9911}">
        <Attribution userId="S::etwine@tendringdc.gov.uk::1ea1f00b-843c-40ad-a49a-49ca61af5762" userName="Emma Twine" userProvider="AD"/>
        <Anchor>
          <Comment id="{933133C7-3E15-4135-9C26-B3A3323CA754}"/>
        </Anchor>
        <Assign userId="S::njones@tendringdc.gov.uk::3c6db45c-780b-4e8c-9780-9e010683f14a" userName="Nansi Jones" userProvider="AD"/>
      </Event>
      <Event time="2025-08-14T16:51:22.29" id="{D8DD516D-9857-4335-BBA0-039BB0A48801}">
        <Attribution userId="S::etwine@tendringdc.gov.uk::1ea1f00b-843c-40ad-a49a-49ca61af5762" userName="Emma Twine" userProvider="AD"/>
        <Anchor>
          <Comment id="{933133C7-3E15-4135-9C26-B3A3323CA754}"/>
        </Anchor>
        <SetTitle title="@Nansi Jones"/>
      </Event>
    </History>
  </Task>
  <Task id="{42C40881-0C3F-468F-9A6A-70520316D0CE}">
    <Anchor>
      <Comment id="{BBFCAF05-E215-4CD5-8F5B-9166C007871B}"/>
    </Anchor>
    <History>
      <Event time="2025-08-13T13:07:43.65" id="{ACD4BB5D-1211-42D2-BD25-9E0DA26D788A}">
        <Attribution userId="S::etwine@tendringdc.gov.uk::1ea1f00b-843c-40ad-a49a-49ca61af5762" userName="Emma Twine" userProvider="AD"/>
        <Anchor>
          <Comment id="{BBFCAF05-E215-4CD5-8F5B-9166C007871B}"/>
        </Anchor>
        <Create/>
      </Event>
      <Event time="2025-08-13T13:07:43.65" id="{6FDBE2B4-D7EC-4183-9D87-DBD4A365259B}">
        <Attribution userId="S::etwine@tendringdc.gov.uk::1ea1f00b-843c-40ad-a49a-49ca61af5762" userName="Emma Twine" userProvider="AD"/>
        <Anchor>
          <Comment id="{BBFCAF05-E215-4CD5-8F5B-9166C007871B}"/>
        </Anchor>
        <Assign userId="S::njones@tendringdc.gov.uk::3c6db45c-780b-4e8c-9780-9e010683f14a" userName="Nansi Jones" userProvider="AD"/>
      </Event>
      <Event time="2025-08-13T13:07:43.65" id="{22314600-F066-48D6-9463-FDC9B0A6E4AA}">
        <Attribution userId="S::etwine@tendringdc.gov.uk::1ea1f00b-843c-40ad-a49a-49ca61af5762" userName="Emma Twine" userProvider="AD"/>
        <Anchor>
          <Comment id="{BBFCAF05-E215-4CD5-8F5B-9166C007871B}"/>
        </Anchor>
        <SetTitle title="@Nansi Jones can you add the date we instructed them as start date, and put in the end of the month based on an estimated end date?"/>
      </Event>
      <Event time="2025-08-13T13:40:28.54" id="{328A989A-5B90-41D1-ACD5-8946D6879E8D}">
        <Attribution userId="S::njones@tendringdc.gov.uk::3c6db45c-780b-4e8c-9780-9e010683f14a" userName="Nansi Jones" userProvider="AD"/>
        <Progress percentComplete="100"/>
      </Event>
    </History>
  </Task>
  <Task id="{F8A294CE-0A7B-4C91-9346-28955003E891}">
    <Anchor>
      <Comment id="{1232C08B-7861-4176-A62F-3EA0D7AE39E3}"/>
    </Anchor>
    <History>
      <Event time="2025-08-14T16:51:22.29" id="{BCCEBCB8-2382-4772-9209-44C81C00E45A}">
        <Attribution userId="S::etwine@tendringdc.gov.uk::1ea1f00b-843c-40ad-a49a-49ca61af5762" userName="Emma Twine" userProvider="AD"/>
        <Anchor>
          <Comment id="{1232C08B-7861-4176-A62F-3EA0D7AE39E3}"/>
        </Anchor>
        <Create/>
      </Event>
      <Event time="2025-08-14T16:51:22.29" id="{90B5AE30-5CCD-47E7-9948-7AA2364C9911}">
        <Attribution userId="S::etwine@tendringdc.gov.uk::1ea1f00b-843c-40ad-a49a-49ca61af5762" userName="Emma Twine" userProvider="AD"/>
        <Anchor>
          <Comment id="{1232C08B-7861-4176-A62F-3EA0D7AE39E3}"/>
        </Anchor>
        <Assign userId="S::njones@tendringdc.gov.uk::3c6db45c-780b-4e8c-9780-9e010683f14a" userName="Nansi Jones" userProvider="AD"/>
      </Event>
      <Event time="2025-08-14T16:51:22.29" id="{D8DD516D-9857-4335-BBA0-039BB0A48801}">
        <Attribution userId="S::etwine@tendringdc.gov.uk::1ea1f00b-843c-40ad-a49a-49ca61af5762" userName="Emma Twine" userProvider="AD"/>
        <Anchor>
          <Comment id="{1232C08B-7861-4176-A62F-3EA0D7AE39E3}"/>
        </Anchor>
        <SetTitle title="@Nansi Jones"/>
      </Event>
    </History>
  </Task>
</Tasks>
</file>

<file path=xl/persons/person.xml><?xml version="1.0" encoding="utf-8"?>
<personList xmlns="http://schemas.microsoft.com/office/spreadsheetml/2018/threadedcomments" xmlns:x="http://schemas.openxmlformats.org/spreadsheetml/2006/main">
  <person displayName="Nansi Jones" id="{DE563361-625A-400D-B189-1263CE7D4ECA}" userId="njones@tendringdc.gov.uk" providerId="PeoplePicker"/>
  <person displayName="Emma Twine" id="{502D5357-7215-491B-8711-4B51F2D378E5}" userId="S::etwine@tendringdc.gov.uk::1ea1f00b-843c-40ad-a49a-49ca61af576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6652AA-7036-40E3-8E50-0E6E5979AEA7}" name="Table2" displayName="Table2" ref="A1:AE302" totalsRowShown="0" headerRowDxfId="45" dataDxfId="44">
  <autoFilter ref="A1:AE302" xr:uid="{C66652AA-7036-40E3-8E50-0E6E5979AEA7}"/>
  <tableColumns count="31">
    <tableColumn id="1" xr3:uid="{CDA086CC-307D-4940-960E-30DDBFE644D9}" name="Contract Reference Number" dataDxfId="43"/>
    <tableColumn id="2" xr3:uid="{9423CC07-4AE2-44E1-8637-5A601F58B725}" name="Type of Contract" dataDxfId="42"/>
    <tableColumn id="3" xr3:uid="{1FCF87DC-3F6F-4F93-81EA-BB6C1F5BAC8F}" name="Status - Active or Expired (Automatically populates)" dataDxfId="41">
      <calculatedColumnFormula>IF(G2="","",IF(TODAY()&lt;G2,"Not Started",IF(H2="","",IF(I2&lt;&gt;"",IF(AND(TODAY()&gt;=G2,TODAY()&lt;=I2),"Active","Expired"),IF(AND(TODAY()&gt;=G2,TODAY()&lt;=H2),"Active","Expired")))))</calculatedColumnFormula>
    </tableColumn>
    <tableColumn id="4" xr3:uid="{0D44CC2F-F495-4D97-9BF5-A3822AC0DA06}" name="One off or ongoing" dataDxfId="40"/>
    <tableColumn id="5" xr3:uid="{B499ACDB-E3AA-40D1-8361-9F341EE8B785}" name="Contract Name" dataDxfId="39"/>
    <tableColumn id="6" xr3:uid="{1FA89F09-730D-4C3A-B085-A840962E7FBC}" name="Contract Description" dataDxfId="38"/>
    <tableColumn id="7" xr3:uid="{D37AB174-984C-4F73-ADD8-C053BE172FDB}" name="Start Date" dataDxfId="37"/>
    <tableColumn id="8" xr3:uid="{1F6012F3-9075-429D-A244-549F7AE4DF28}" name="Initial End Date" dataDxfId="36"/>
    <tableColumn id="26" xr3:uid="{74D65B44-5235-4164-A8AB-45AFB0C75AA2}" name="Revised End Date (where extensions already used)" dataDxfId="35">
      <calculatedColumnFormula>EDATE(H2, M2 * L2)</calculatedColumnFormula>
    </tableColumn>
    <tableColumn id="9" xr3:uid="{21123E2E-E017-47A6-ACF0-956084335E1D}" name="Initial Contract Length (months)" dataDxfId="34">
      <calculatedColumnFormula>IF(H2="","",ROUND((H2-G2)/365*12,0))</calculatedColumnFormula>
    </tableColumn>
    <tableColumn id="25" xr3:uid="{942F86EC-BCF4-4D74-B98D-B50DD0D2C9B0}" name="Number of Extensions" dataDxfId="33"/>
    <tableColumn id="27" xr3:uid="{CD102D5E-986B-4BFD-93A4-EBA85F94ABF2}" name="Extension period per extension (months)" dataDxfId="32"/>
    <tableColumn id="28" xr3:uid="{7F2DCDE5-8A4D-473A-823C-3D627B906F99}" name="Number of Extensions Used" dataDxfId="31"/>
    <tableColumn id="11" xr3:uid="{B5C71267-EA18-4D9F-8573-073B0A450DD2}" name="End date if ALL extensions were to be used" dataDxfId="30">
      <calculatedColumnFormula>EDATE(H2, K2 * L2)</calculatedColumnFormula>
    </tableColumn>
    <tableColumn id="12" xr3:uid="{6232A170-2BCC-4368-9D91-7A5F205CBED2}" name="Extension description (I.e.1+1+1 year)" dataDxfId="29"/>
    <tableColumn id="13" xr3:uid="{66C7BDB7-47D2-410D-A8E3-7257C3B61A03}" name="Awarded Contract Value" dataDxfId="28"/>
    <tableColumn id="10" xr3:uid="{7AAE17B4-EAB9-4B02-86BA-6FBD9B8C20A9}" name="Annual Spend" dataDxfId="27">
      <calculatedColumnFormula>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calculatedColumnFormula>
    </tableColumn>
    <tableColumn id="14" xr3:uid="{9EB6E581-3BDD-4B1D-85FF-357AF9658E09}" name="Service Area" dataDxfId="26"/>
    <tableColumn id="15" xr3:uid="{010920AF-50CE-40B5-91D7-3460A9CD5900}" name="Contract Manager" dataDxfId="25"/>
    <tableColumn id="16" xr3:uid="{D2A1A131-019B-40B2-B9D6-61F6F5EBA4A7}" name="Contract Manager Email address" dataDxfId="24"/>
    <tableColumn id="17" xr3:uid="{0CBC0513-0556-40EB-8ACA-3A2AC95062F3}" name="Proclass Category - Level 1" dataDxfId="23"/>
    <tableColumn id="18" xr3:uid="{E646CE24-A735-41E2-A00A-49633DA7C171}" name="Proclass Category - Level 2" dataDxfId="22"/>
    <tableColumn id="19" xr3:uid="{FB4B974B-9A88-4931-88F8-EB3BAFF4A258}" name="Proclass Category - Level 3" dataDxfId="21"/>
    <tableColumn id="20" xr3:uid="{2409FDD9-CF08-419A-B151-D6C0B4931F7D}" name="Supplier Name" dataDxfId="20"/>
    <tableColumn id="24" xr3:uid="{E201B2DD-F1F2-4BCA-911F-1112FE890BB3}" name="Companies House Number" dataDxfId="19"/>
    <tableColumn id="21" xr3:uid="{965DD5D7-DBE6-4F2C-843C-3DBBC553204B}" name="SME" dataDxfId="18"/>
    <tableColumn id="22" xr3:uid="{E69A3FA6-351B-42FF-BFAA-EFBD262E2733}" name="Local Supplier" dataDxfId="17"/>
    <tableColumn id="31" xr3:uid="{DEE500A8-A13F-42BB-B9B7-AAB97B69F2A6}" name="Route to Market" dataDxfId="16"/>
    <tableColumn id="30" xr3:uid="{CB45057D-A30E-45E1-8035-94218081F0DD}" name="Framework Reference" dataDxfId="15"/>
    <tableColumn id="29" xr3:uid="{F34EDEA5-8D03-4967-8BD0-8D47CF522CC4}" name="Comments" dataDxfId="14"/>
    <tableColumn id="23" xr3:uid="{616D67C5-468E-4484-A9C8-60461FD70D0E}" name="Queries"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6E595C-6AED-412E-84C4-B5F15EC0A3B9}" name="Table1" displayName="Table1" ref="A3:H5959" totalsRowShown="0">
  <autoFilter ref="A3:H5959" xr:uid="{986E595C-6AED-412E-84C4-B5F15EC0A3B9}"/>
  <tableColumns count="8">
    <tableColumn id="1" xr3:uid="{C4B063BF-568B-4975-B07E-26D945A8AF7C}" name="Postcode"/>
    <tableColumn id="2" xr3:uid="{C301D16E-219A-4F5A-B375-5EB941FE08E5}" name="In Use?"/>
    <tableColumn id="3" xr3:uid="{F49F0182-B77E-4A2D-8528-9D94EF4770B2}" name="Latitude"/>
    <tableColumn id="4" xr3:uid="{31E2BA23-0177-4004-BBBF-BA31DB7BBF76}" name="Longitude"/>
    <tableColumn id="5" xr3:uid="{D193A7D0-0079-49BE-9ADB-6EC0B29E6A67}" name="Easting"/>
    <tableColumn id="6" xr3:uid="{BA96FDE7-FD2B-4B13-93F5-C1BCB7907B89}" name="Northing"/>
    <tableColumn id="7" xr3:uid="{BB31EC4D-3191-4640-B5F4-5030C9A32037}" name="District"/>
    <tableColumn id="8" xr3:uid="{94F3A1CC-991B-4B0C-ACAB-C644EB62CAA5}" name="Ward"/>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9290F-D1C7-45A7-AE8C-42E886B4B180}" name="ProclassTbl" displayName="ProclassTbl" ref="A1:E631" totalsRowShown="0" headerRowDxfId="12" dataDxfId="10" headerRowBorderDxfId="11" tableBorderDxfId="9" headerRowCellStyle="Normal 2" dataCellStyle="Normal 47">
  <autoFilter ref="A1:E631" xr:uid="{0685022E-4B11-480B-85C7-1C59939048C5}"/>
  <tableColumns count="5">
    <tableColumn id="1" xr3:uid="{44D64EF8-A498-4B8D-9C00-696229B82B53}" name="C21.1N" dataDxfId="8" dataCellStyle="Normal 47"/>
    <tableColumn id="2" xr3:uid="{C7EC97FE-176E-44A4-B3D0-1FD6386B9311}" name="Level 1" dataDxfId="7" dataCellStyle="Normal 47"/>
    <tableColumn id="3" xr3:uid="{B1E339EA-399E-40F2-A8FA-C5F9656F62B9}" name="Level 2" dataDxfId="6" dataCellStyle="Normal 47"/>
    <tableColumn id="4" xr3:uid="{E65397F9-BA49-447B-8D16-DA9ABE8EE9E9}" name="Level 3" dataDxfId="5" dataCellStyle="Normal 47"/>
    <tableColumn id="5" xr3:uid="{D0F82EE2-408D-485E-9F5A-C214223DE3A9}" name="Clarification information" dataDxfId="4" dataCellStyle="Normal 4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112" dT="2025-08-13T13:07:43.81" personId="{502D5357-7215-491B-8711-4B51F2D378E5}" id="{2A063430-786F-4045-99ED-92946AFF536A}" done="1">
    <text>@Nansi Jones can you add the date we instructed them as start date, and put in the end of the month based on an estimated end date?</text>
    <mentions>
      <mention mentionpersonId="{DE563361-625A-400D-B189-1263CE7D4ECA}" mentionId="{35FAE077-9A94-41A5-9397-BA3EEC345D60}" startIndex="0" length="12"/>
    </mentions>
  </threadedComment>
  <threadedComment ref="G114" dT="2025-08-13T13:07:43.81" personId="{502D5357-7215-491B-8711-4B51F2D378E5}" id="{BBFCAF05-E215-4CD5-8F5B-9166C007871B}" done="1">
    <text>@Nansi Jones can you add the date we instructed them as start date, and put in the end of the month based on an estimated end date?</text>
    <mentions>
      <mention mentionpersonId="{DE563361-625A-400D-B189-1263CE7D4ECA}" mentionId="{DBCFBD81-8F54-437E-92D4-7A8E96CAAE8E}" startIndex="0" length="12"/>
    </mentions>
  </threadedComment>
  <threadedComment ref="A116" dT="2025-08-14T16:51:22.48" personId="{502D5357-7215-491B-8711-4B51F2D378E5}" id="{933133C7-3E15-4135-9C26-B3A3323CA754}">
    <text xml:space="preserve">@Nansi Jones </text>
    <mentions>
      <mention mentionpersonId="{DE563361-625A-400D-B189-1263CE7D4ECA}" mentionId="{103686E8-1759-4A4D-A925-3CF132DD01DE}" startIndex="0" length="12"/>
    </mentions>
  </threadedComment>
  <threadedComment ref="A129" dT="2025-08-14T16:51:22.48" personId="{502D5357-7215-491B-8711-4B51F2D378E5}" id="{1232C08B-7861-4176-A62F-3EA0D7AE39E3}">
    <text xml:space="preserve">@Nansi Jones </text>
    <mentions>
      <mention mentionpersonId="{DE563361-625A-400D-B189-1263CE7D4ECA}" mentionId="{F52F0828-DB89-4ED5-8984-1AC9B4E88DC9}" startIndex="0" length="12"/>
    </mentions>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mailto:njones@tendringdc.gov.uk" TargetMode="External"/><Relationship Id="rId117" Type="http://schemas.openxmlformats.org/officeDocument/2006/relationships/hyperlink" Target="mailto:lheley@tendringdc.gov.uk" TargetMode="External"/><Relationship Id="rId21" Type="http://schemas.openxmlformats.org/officeDocument/2006/relationships/hyperlink" Target="mailto:njones@tendringdc.gov.uk" TargetMode="External"/><Relationship Id="rId42" Type="http://schemas.openxmlformats.org/officeDocument/2006/relationships/hyperlink" Target="mailto:gsarin@tendringdc.gov.uk" TargetMode="External"/><Relationship Id="rId47" Type="http://schemas.openxmlformats.org/officeDocument/2006/relationships/hyperlink" Target="mailto:gsarin@tendringdc.gov.uk" TargetMode="External"/><Relationship Id="rId63" Type="http://schemas.openxmlformats.org/officeDocument/2006/relationships/hyperlink" Target="https://tdc-mgov-prd-01.tendringdc.gov.uk/ieDecisionDetails.aspx?ID=13722" TargetMode="External"/><Relationship Id="rId68" Type="http://schemas.openxmlformats.org/officeDocument/2006/relationships/hyperlink" Target="mailto:dpobjoy@tendringdc.gov.uk" TargetMode="External"/><Relationship Id="rId84" Type="http://schemas.openxmlformats.org/officeDocument/2006/relationships/hyperlink" Target="mailto:lheley@tendringdc.gov.uk" TargetMode="External"/><Relationship Id="rId89" Type="http://schemas.openxmlformats.org/officeDocument/2006/relationships/hyperlink" Target="mailto:lheley@tendringdc.gov.uk" TargetMode="External"/><Relationship Id="rId112" Type="http://schemas.openxmlformats.org/officeDocument/2006/relationships/hyperlink" Target="mailto:gguiver@tendringdc.gov.uk" TargetMode="External"/><Relationship Id="rId16" Type="http://schemas.openxmlformats.org/officeDocument/2006/relationships/hyperlink" Target="mailto:aversteeg@tendringdc.gov.uk" TargetMode="External"/><Relationship Id="rId107" Type="http://schemas.openxmlformats.org/officeDocument/2006/relationships/hyperlink" Target="mailto:esteer@tendringdc.gov.uk" TargetMode="External"/><Relationship Id="rId11" Type="http://schemas.openxmlformats.org/officeDocument/2006/relationships/hyperlink" Target="mailto:aversteeg@tendringdc.gov.uk" TargetMode="External"/><Relationship Id="rId32" Type="http://schemas.openxmlformats.org/officeDocument/2006/relationships/hyperlink" Target="mailto:etwine@tendringdc.gov.uk" TargetMode="External"/><Relationship Id="rId37" Type="http://schemas.openxmlformats.org/officeDocument/2006/relationships/hyperlink" Target="mailto:gsarin@tendringdc.gov.uk" TargetMode="External"/><Relationship Id="rId53" Type="http://schemas.openxmlformats.org/officeDocument/2006/relationships/hyperlink" Target="mailto:gsarin@tendringdc.gov.uk" TargetMode="External"/><Relationship Id="rId58" Type="http://schemas.openxmlformats.org/officeDocument/2006/relationships/hyperlink" Target="mailto:gsarin@tendringdc.gov.uk" TargetMode="External"/><Relationship Id="rId74" Type="http://schemas.openxmlformats.org/officeDocument/2006/relationships/hyperlink" Target="mailto:lheley@tendringdc.gov.uk" TargetMode="External"/><Relationship Id="rId79" Type="http://schemas.openxmlformats.org/officeDocument/2006/relationships/hyperlink" Target="mailto:trclarke@tendringdc.gov.uk" TargetMode="External"/><Relationship Id="rId102" Type="http://schemas.openxmlformats.org/officeDocument/2006/relationships/hyperlink" Target="mailto:rbarrett@tendringdc.gov.uk" TargetMode="External"/><Relationship Id="rId123" Type="http://schemas.openxmlformats.org/officeDocument/2006/relationships/hyperlink" Target="mailto:jhamlet@tendringdc.gov.uk" TargetMode="External"/><Relationship Id="rId128" Type="http://schemas.microsoft.com/office/2017/10/relationships/threadedComment" Target="../threadedComments/threadedComment1.xml"/><Relationship Id="rId5" Type="http://schemas.openxmlformats.org/officeDocument/2006/relationships/hyperlink" Target="mailto:etwine@tendringdc.gov.uk" TargetMode="External"/><Relationship Id="rId90" Type="http://schemas.openxmlformats.org/officeDocument/2006/relationships/hyperlink" Target="mailto:kwilkins@tendringdc.gov.uk" TargetMode="External"/><Relationship Id="rId95" Type="http://schemas.openxmlformats.org/officeDocument/2006/relationships/hyperlink" Target="mailto:jjennings@tendringdc.gov.uk" TargetMode="External"/><Relationship Id="rId19" Type="http://schemas.openxmlformats.org/officeDocument/2006/relationships/hyperlink" Target="mailto:njones@tendringdc.gov.uk" TargetMode="External"/><Relationship Id="rId14" Type="http://schemas.openxmlformats.org/officeDocument/2006/relationships/hyperlink" Target="mailto:aversteeg@tendringdc.gov.uk" TargetMode="External"/><Relationship Id="rId22" Type="http://schemas.openxmlformats.org/officeDocument/2006/relationships/hyperlink" Target="mailto:njones@tendringdc.gov.uk" TargetMode="External"/><Relationship Id="rId27" Type="http://schemas.openxmlformats.org/officeDocument/2006/relationships/hyperlink" Target="mailto:njones@tendringdc.gov.uk" TargetMode="External"/><Relationship Id="rId30" Type="http://schemas.openxmlformats.org/officeDocument/2006/relationships/hyperlink" Target="mailto:njones@tendringdc.gov.uk" TargetMode="External"/><Relationship Id="rId35" Type="http://schemas.openxmlformats.org/officeDocument/2006/relationships/hyperlink" Target="mailto:gsarin@tendringdc.gov.uk" TargetMode="External"/><Relationship Id="rId43" Type="http://schemas.openxmlformats.org/officeDocument/2006/relationships/hyperlink" Target="mailto:gsarin@tendringdc.gov.uk" TargetMode="External"/><Relationship Id="rId48" Type="http://schemas.openxmlformats.org/officeDocument/2006/relationships/hyperlink" Target="mailto:gsarin@tendringdc.gov.uk" TargetMode="External"/><Relationship Id="rId56" Type="http://schemas.openxmlformats.org/officeDocument/2006/relationships/hyperlink" Target="mailto:gsarin@tendringdc.gov.uk" TargetMode="External"/><Relationship Id="rId64" Type="http://schemas.openxmlformats.org/officeDocument/2006/relationships/hyperlink" Target="mailto:kaberdeen@tendringdc.gov.uk" TargetMode="External"/><Relationship Id="rId69" Type="http://schemas.openxmlformats.org/officeDocument/2006/relationships/hyperlink" Target="mailto:awhite@tendringdc.gov.uk" TargetMode="External"/><Relationship Id="rId77" Type="http://schemas.openxmlformats.org/officeDocument/2006/relationships/hyperlink" Target="mailto:rbarrett@tendringdc.gov.uk" TargetMode="External"/><Relationship Id="rId100" Type="http://schemas.openxmlformats.org/officeDocument/2006/relationships/hyperlink" Target="mailto:gguiver@tendringdc.gov.uk" TargetMode="External"/><Relationship Id="rId105" Type="http://schemas.openxmlformats.org/officeDocument/2006/relationships/hyperlink" Target="mailto:adevaux@tendringdc.gov.uk" TargetMode="External"/><Relationship Id="rId113" Type="http://schemas.openxmlformats.org/officeDocument/2006/relationships/hyperlink" Target="mailto:mcarran@tendringdc.gov.uk" TargetMode="External"/><Relationship Id="rId118" Type="http://schemas.openxmlformats.org/officeDocument/2006/relationships/hyperlink" Target="mailto:kwilkins@tendringdc.gov.uk" TargetMode="External"/><Relationship Id="rId126" Type="http://schemas.openxmlformats.org/officeDocument/2006/relationships/table" Target="../tables/table1.xml"/><Relationship Id="rId8" Type="http://schemas.openxmlformats.org/officeDocument/2006/relationships/hyperlink" Target="mailto:etwine@tendringdc.gov.uk" TargetMode="External"/><Relationship Id="rId51" Type="http://schemas.openxmlformats.org/officeDocument/2006/relationships/hyperlink" Target="mailto:gsarin@tendringdc.gov.uk" TargetMode="External"/><Relationship Id="rId72" Type="http://schemas.openxmlformats.org/officeDocument/2006/relationships/hyperlink" Target="mailto:bpole@tendringdc.gov.uk" TargetMode="External"/><Relationship Id="rId80" Type="http://schemas.openxmlformats.org/officeDocument/2006/relationships/hyperlink" Target="mailto:jwilkinson@tendringdc.gov.uk" TargetMode="External"/><Relationship Id="rId85" Type="http://schemas.openxmlformats.org/officeDocument/2006/relationships/hyperlink" Target="mailto:rbarrett@tendringdc.gov.uk" TargetMode="External"/><Relationship Id="rId93" Type="http://schemas.openxmlformats.org/officeDocument/2006/relationships/hyperlink" Target="mailto:bpole@tendringdc.gov.uk" TargetMode="External"/><Relationship Id="rId98" Type="http://schemas.openxmlformats.org/officeDocument/2006/relationships/hyperlink" Target="mailto:jprior@tendringdc.gov.uk%20" TargetMode="External"/><Relationship Id="rId121" Type="http://schemas.openxmlformats.org/officeDocument/2006/relationships/hyperlink" Target="mailto:gguiver@tendringdc.gov.uk" TargetMode="External"/><Relationship Id="rId3" Type="http://schemas.openxmlformats.org/officeDocument/2006/relationships/hyperlink" Target="mailto:etwine@tendringdc.gov.uk" TargetMode="External"/><Relationship Id="rId12" Type="http://schemas.openxmlformats.org/officeDocument/2006/relationships/hyperlink" Target="mailto:aversteeg@tendringdc.gov.uk" TargetMode="External"/><Relationship Id="rId17" Type="http://schemas.openxmlformats.org/officeDocument/2006/relationships/hyperlink" Target="mailto:njones@tendringdc.gov.uk" TargetMode="External"/><Relationship Id="rId25" Type="http://schemas.openxmlformats.org/officeDocument/2006/relationships/hyperlink" Target="mailto:njones@tendringdc.gov.uk" TargetMode="External"/><Relationship Id="rId33" Type="http://schemas.openxmlformats.org/officeDocument/2006/relationships/hyperlink" Target="mailto:gsarin@tendringdc.gov.uk" TargetMode="External"/><Relationship Id="rId38" Type="http://schemas.openxmlformats.org/officeDocument/2006/relationships/hyperlink" Target="mailto:gsarin@tendringdc.gov.uk" TargetMode="External"/><Relationship Id="rId46" Type="http://schemas.openxmlformats.org/officeDocument/2006/relationships/hyperlink" Target="mailto:gsarin@tendringdc.gov.uk" TargetMode="External"/><Relationship Id="rId59" Type="http://schemas.openxmlformats.org/officeDocument/2006/relationships/hyperlink" Target="mailto:gsarin@tendringdc.gov.uk" TargetMode="External"/><Relationship Id="rId67" Type="http://schemas.openxmlformats.org/officeDocument/2006/relationships/hyperlink" Target="mailto:ksimmons@tendringdc.gov.uk" TargetMode="External"/><Relationship Id="rId103" Type="http://schemas.openxmlformats.org/officeDocument/2006/relationships/hyperlink" Target="mailto:kfoley@tendringdc.gov.uk" TargetMode="External"/><Relationship Id="rId108" Type="http://schemas.openxmlformats.org/officeDocument/2006/relationships/hyperlink" Target="mailto:lheley@tendringdc.gov.uk" TargetMode="External"/><Relationship Id="rId116" Type="http://schemas.openxmlformats.org/officeDocument/2006/relationships/hyperlink" Target="mailto:lheley@tendringdc.gov.uk" TargetMode="External"/><Relationship Id="rId124" Type="http://schemas.openxmlformats.org/officeDocument/2006/relationships/printerSettings" Target="../printerSettings/printerSettings1.bin"/><Relationship Id="rId129" Type="http://schemas.microsoft.com/office/2019/04/relationships/documenttask" Target="../documenttasks/documenttask1.xml"/><Relationship Id="rId20" Type="http://schemas.openxmlformats.org/officeDocument/2006/relationships/hyperlink" Target="mailto:njones@tendringdc.gov.uk" TargetMode="External"/><Relationship Id="rId41" Type="http://schemas.openxmlformats.org/officeDocument/2006/relationships/hyperlink" Target="mailto:gsarin@tendringdc.gov.uk" TargetMode="External"/><Relationship Id="rId54" Type="http://schemas.openxmlformats.org/officeDocument/2006/relationships/hyperlink" Target="mailto:gsarin@tendringdc.gov.uk" TargetMode="External"/><Relationship Id="rId62" Type="http://schemas.openxmlformats.org/officeDocument/2006/relationships/hyperlink" Target="mailto:kaberdeen@tendringdc.gov.uk" TargetMode="External"/><Relationship Id="rId70" Type="http://schemas.openxmlformats.org/officeDocument/2006/relationships/hyperlink" Target="mailto:awhite@tendringdc.gov.uk" TargetMode="External"/><Relationship Id="rId75" Type="http://schemas.openxmlformats.org/officeDocument/2006/relationships/hyperlink" Target="mailto:rbarrett@tendringdc.gov.uk" TargetMode="External"/><Relationship Id="rId83" Type="http://schemas.openxmlformats.org/officeDocument/2006/relationships/hyperlink" Target="mailto:lheley@tendringdc.gov.uk" TargetMode="External"/><Relationship Id="rId88" Type="http://schemas.openxmlformats.org/officeDocument/2006/relationships/hyperlink" Target="mailto:awhite@tendringdc.gov.uk" TargetMode="External"/><Relationship Id="rId91" Type="http://schemas.openxmlformats.org/officeDocument/2006/relationships/hyperlink" Target="mailto:awhite@tendringdc.gov.uk" TargetMode="External"/><Relationship Id="rId96" Type="http://schemas.openxmlformats.org/officeDocument/2006/relationships/hyperlink" Target="mailto:kwilkins@tendringdc.gov.uk" TargetMode="External"/><Relationship Id="rId111" Type="http://schemas.openxmlformats.org/officeDocument/2006/relationships/hyperlink" Target="mailto:dwilliams@tendringdc.gov.uk" TargetMode="External"/><Relationship Id="rId1" Type="http://schemas.openxmlformats.org/officeDocument/2006/relationships/hyperlink" Target="mailto:etwine@tendringdc.gov.uk" TargetMode="External"/><Relationship Id="rId6" Type="http://schemas.openxmlformats.org/officeDocument/2006/relationships/hyperlink" Target="mailto:etwine@tendringdc.gov.uk" TargetMode="External"/><Relationship Id="rId15" Type="http://schemas.openxmlformats.org/officeDocument/2006/relationships/hyperlink" Target="mailto:aversteeg@tendringdc.gov.uk" TargetMode="External"/><Relationship Id="rId23" Type="http://schemas.openxmlformats.org/officeDocument/2006/relationships/hyperlink" Target="mailto:njones@tendringdc.gov.uk" TargetMode="External"/><Relationship Id="rId28" Type="http://schemas.openxmlformats.org/officeDocument/2006/relationships/hyperlink" Target="mailto:njones@tendringdc.gov.uk" TargetMode="External"/><Relationship Id="rId36" Type="http://schemas.openxmlformats.org/officeDocument/2006/relationships/hyperlink" Target="mailto:gsarin@tendringdc.gov.uk" TargetMode="External"/><Relationship Id="rId49" Type="http://schemas.openxmlformats.org/officeDocument/2006/relationships/hyperlink" Target="mailto:gsarin@tendringdc.gov.uk" TargetMode="External"/><Relationship Id="rId57" Type="http://schemas.openxmlformats.org/officeDocument/2006/relationships/hyperlink" Target="mailto:gsarin@tendringdc.gov.uk" TargetMode="External"/><Relationship Id="rId106" Type="http://schemas.openxmlformats.org/officeDocument/2006/relationships/hyperlink" Target="mailto:lheley@tendringdc.gov.uk" TargetMode="External"/><Relationship Id="rId114" Type="http://schemas.openxmlformats.org/officeDocument/2006/relationships/hyperlink" Target="mailto:lheley@tendringdc.gov.uk" TargetMode="External"/><Relationship Id="rId119" Type="http://schemas.openxmlformats.org/officeDocument/2006/relationships/hyperlink" Target="mailto:gguiver@tendringdc.gov.uk" TargetMode="External"/><Relationship Id="rId127" Type="http://schemas.openxmlformats.org/officeDocument/2006/relationships/comments" Target="../comments1.xml"/><Relationship Id="rId10" Type="http://schemas.openxmlformats.org/officeDocument/2006/relationships/hyperlink" Target="mailto:kfoley@tendringdc.gov.uk" TargetMode="External"/><Relationship Id="rId31" Type="http://schemas.openxmlformats.org/officeDocument/2006/relationships/hyperlink" Target="mailto:etwine@tendringdc.gov.uk" TargetMode="External"/><Relationship Id="rId44" Type="http://schemas.openxmlformats.org/officeDocument/2006/relationships/hyperlink" Target="mailto:gsarin@tendringdc.gov.uk" TargetMode="External"/><Relationship Id="rId52" Type="http://schemas.openxmlformats.org/officeDocument/2006/relationships/hyperlink" Target="mailto:gsarin@tendringdc.gov.uk" TargetMode="External"/><Relationship Id="rId60" Type="http://schemas.openxmlformats.org/officeDocument/2006/relationships/hyperlink" Target="mailto:gsarin@tendringdc.gov.uk" TargetMode="External"/><Relationship Id="rId65" Type="http://schemas.openxmlformats.org/officeDocument/2006/relationships/hyperlink" Target="mailto:lheley@tendringdc.gov.uk" TargetMode="External"/><Relationship Id="rId73" Type="http://schemas.openxmlformats.org/officeDocument/2006/relationships/hyperlink" Target="mailto:bpole@tendringdc.gov.uk" TargetMode="External"/><Relationship Id="rId78" Type="http://schemas.openxmlformats.org/officeDocument/2006/relationships/hyperlink" Target="mailto:kwilkins@tendringdc.gov.uk" TargetMode="External"/><Relationship Id="rId81" Type="http://schemas.openxmlformats.org/officeDocument/2006/relationships/hyperlink" Target="mailto:jjennings@tendringdc.gov.uk" TargetMode="External"/><Relationship Id="rId86" Type="http://schemas.openxmlformats.org/officeDocument/2006/relationships/hyperlink" Target="mailto:jwoodland@tendringdc.gov.uk" TargetMode="External"/><Relationship Id="rId94" Type="http://schemas.openxmlformats.org/officeDocument/2006/relationships/hyperlink" Target="mailto:bpole@tendringdc.gov.uk" TargetMode="External"/><Relationship Id="rId99" Type="http://schemas.openxmlformats.org/officeDocument/2006/relationships/hyperlink" Target="mailto:anepean@tendringdc.gov.uk" TargetMode="External"/><Relationship Id="rId101" Type="http://schemas.openxmlformats.org/officeDocument/2006/relationships/hyperlink" Target="mailto:lheley@tendringdc.gov.uk" TargetMode="External"/><Relationship Id="rId122" Type="http://schemas.openxmlformats.org/officeDocument/2006/relationships/hyperlink" Target="mailto:dwilliams@tendringdc.gov.uk" TargetMode="External"/><Relationship Id="rId4" Type="http://schemas.openxmlformats.org/officeDocument/2006/relationships/hyperlink" Target="mailto:etwine@tendringdc.gov.uk" TargetMode="External"/><Relationship Id="rId9" Type="http://schemas.openxmlformats.org/officeDocument/2006/relationships/hyperlink" Target="mailto:kfoley@tendringdc.gov.uk" TargetMode="External"/><Relationship Id="rId13" Type="http://schemas.openxmlformats.org/officeDocument/2006/relationships/hyperlink" Target="mailto:aversteeg@tendringdc.gov.uk" TargetMode="External"/><Relationship Id="rId18" Type="http://schemas.openxmlformats.org/officeDocument/2006/relationships/hyperlink" Target="mailto:njones@tendringdc.gov.uk" TargetMode="External"/><Relationship Id="rId39" Type="http://schemas.openxmlformats.org/officeDocument/2006/relationships/hyperlink" Target="mailto:gsarin@tendringdc.gov.uk" TargetMode="External"/><Relationship Id="rId109" Type="http://schemas.openxmlformats.org/officeDocument/2006/relationships/hyperlink" Target="mailto:dwilliams@tendringdc.gov.uk" TargetMode="External"/><Relationship Id="rId34" Type="http://schemas.openxmlformats.org/officeDocument/2006/relationships/hyperlink" Target="mailto:gsarin@tendringdc.gov.uk" TargetMode="External"/><Relationship Id="rId50" Type="http://schemas.openxmlformats.org/officeDocument/2006/relationships/hyperlink" Target="mailto:gsarin@tendringdc.gov.uk" TargetMode="External"/><Relationship Id="rId55" Type="http://schemas.openxmlformats.org/officeDocument/2006/relationships/hyperlink" Target="mailto:gsarin@tendringdc.gov.uk" TargetMode="External"/><Relationship Id="rId76" Type="http://schemas.openxmlformats.org/officeDocument/2006/relationships/hyperlink" Target="mailto:rbarrett@tendringdc.gov.uk" TargetMode="External"/><Relationship Id="rId97" Type="http://schemas.openxmlformats.org/officeDocument/2006/relationships/hyperlink" Target="mailto:mcook@tendringdc.gov.uk" TargetMode="External"/><Relationship Id="rId104" Type="http://schemas.openxmlformats.org/officeDocument/2006/relationships/hyperlink" Target="mailto:adevaux@tendringdc.gov.uk" TargetMode="External"/><Relationship Id="rId120" Type="http://schemas.openxmlformats.org/officeDocument/2006/relationships/hyperlink" Target="mailto:lheley@tendringdc.gov.uk" TargetMode="External"/><Relationship Id="rId125" Type="http://schemas.openxmlformats.org/officeDocument/2006/relationships/vmlDrawing" Target="../drawings/vmlDrawing1.vml"/><Relationship Id="rId7" Type="http://schemas.openxmlformats.org/officeDocument/2006/relationships/hyperlink" Target="mailto:etwine@tendringdc.gov.uk" TargetMode="External"/><Relationship Id="rId71" Type="http://schemas.openxmlformats.org/officeDocument/2006/relationships/hyperlink" Target="mailto:lheley@tendringdc.gov.uk" TargetMode="External"/><Relationship Id="rId92" Type="http://schemas.openxmlformats.org/officeDocument/2006/relationships/hyperlink" Target="mailto:ksimmons@tendringdc.gov.uk" TargetMode="External"/><Relationship Id="rId2" Type="http://schemas.openxmlformats.org/officeDocument/2006/relationships/hyperlink" Target="mailto:etwine@tendringdc.gov.uk" TargetMode="External"/><Relationship Id="rId29" Type="http://schemas.openxmlformats.org/officeDocument/2006/relationships/hyperlink" Target="mailto:njones@tendringdc.gov.uk" TargetMode="External"/><Relationship Id="rId24" Type="http://schemas.openxmlformats.org/officeDocument/2006/relationships/hyperlink" Target="mailto:njones@tendringdc.gov.uk" TargetMode="External"/><Relationship Id="rId40" Type="http://schemas.openxmlformats.org/officeDocument/2006/relationships/hyperlink" Target="mailto:gsarin@tendringdc.gov.uk" TargetMode="External"/><Relationship Id="rId45" Type="http://schemas.openxmlformats.org/officeDocument/2006/relationships/hyperlink" Target="mailto:gsarin@tendringdc.gov.uk" TargetMode="External"/><Relationship Id="rId66" Type="http://schemas.openxmlformats.org/officeDocument/2006/relationships/hyperlink" Target="mailto:dwilliams@tendringdc.gov.uk" TargetMode="External"/><Relationship Id="rId87" Type="http://schemas.openxmlformats.org/officeDocument/2006/relationships/hyperlink" Target="mailto:mcarran@tendringdc.gov.uk" TargetMode="External"/><Relationship Id="rId110" Type="http://schemas.openxmlformats.org/officeDocument/2006/relationships/hyperlink" Target="mailto:dwilliams@tendringdc.gov.uk" TargetMode="External"/><Relationship Id="rId115" Type="http://schemas.openxmlformats.org/officeDocument/2006/relationships/hyperlink" Target="mailto:mwicks@tendringdc.gov.uk" TargetMode="External"/><Relationship Id="rId61" Type="http://schemas.openxmlformats.org/officeDocument/2006/relationships/hyperlink" Target="mailto:gsarin@tendringdc.gov.uk" TargetMode="External"/><Relationship Id="rId82" Type="http://schemas.openxmlformats.org/officeDocument/2006/relationships/hyperlink" Target="mailto:lheley@tendringdc.gov.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02"/>
  <sheetViews>
    <sheetView tabSelected="1" topLeftCell="A279" zoomScale="70" zoomScaleNormal="70" workbookViewId="0">
      <pane xSplit="6" topLeftCell="G1" activePane="topRight" state="frozen"/>
      <selection pane="topRight" activeCell="B292" sqref="B292"/>
    </sheetView>
  </sheetViews>
  <sheetFormatPr defaultColWidth="9.140625" defaultRowHeight="15.75" x14ac:dyDescent="0.25"/>
  <cols>
    <col min="1" max="1" width="15.7109375" style="3" customWidth="1"/>
    <col min="2" max="2" width="21.85546875" style="3" customWidth="1"/>
    <col min="3" max="3" width="15.7109375" style="1" customWidth="1"/>
    <col min="4" max="4" width="13" style="4" customWidth="1"/>
    <col min="5" max="5" width="35.5703125" style="5" customWidth="1"/>
    <col min="6" max="6" width="44.5703125" style="5" customWidth="1"/>
    <col min="7" max="7" width="13.5703125" style="6" customWidth="1"/>
    <col min="8" max="8" width="13.5703125" style="10" customWidth="1"/>
    <col min="9" max="9" width="15.5703125" style="10" customWidth="1"/>
    <col min="10" max="10" width="12" style="2" customWidth="1"/>
    <col min="11" max="11" width="10.7109375" customWidth="1"/>
    <col min="12" max="12" width="11.7109375" customWidth="1"/>
    <col min="13" max="13" width="11.85546875" customWidth="1"/>
    <col min="14" max="14" width="16.42578125" style="6" customWidth="1"/>
    <col min="15" max="15" width="17" style="11" customWidth="1"/>
    <col min="16" max="16" width="19.5703125" style="131" customWidth="1"/>
    <col min="17" max="17" width="19.5703125" style="7" customWidth="1"/>
    <col min="18" max="18" width="28.140625" style="8" customWidth="1"/>
    <col min="19" max="19" width="24.5703125" style="8" customWidth="1"/>
    <col min="20" max="20" width="38.42578125" style="8" customWidth="1"/>
    <col min="21" max="23" width="35.28515625" style="8" customWidth="1"/>
    <col min="24" max="24" width="44" style="8" customWidth="1"/>
    <col min="25" max="25" width="16.5703125" style="8" customWidth="1"/>
    <col min="26" max="27" width="10.5703125" style="8" customWidth="1"/>
    <col min="28" max="28" width="28.42578125" style="8" customWidth="1"/>
    <col min="29" max="29" width="23.5703125" style="8" customWidth="1"/>
    <col min="30" max="30" width="80.5703125" style="8" customWidth="1"/>
    <col min="31" max="31" width="50.5703125" style="5" customWidth="1"/>
    <col min="32" max="16384" width="9.140625" style="2"/>
  </cols>
  <sheetData>
    <row r="1" spans="1:31" s="9" customFormat="1" ht="63" x14ac:dyDescent="0.25">
      <c r="A1" s="12" t="s">
        <v>0</v>
      </c>
      <c r="B1" s="12" t="s">
        <v>1</v>
      </c>
      <c r="C1" s="16" t="s">
        <v>2</v>
      </c>
      <c r="D1" s="12" t="s">
        <v>3</v>
      </c>
      <c r="E1" s="12" t="s">
        <v>4</v>
      </c>
      <c r="F1" s="12" t="s">
        <v>5</v>
      </c>
      <c r="G1" s="13" t="s">
        <v>6</v>
      </c>
      <c r="H1" s="13" t="s">
        <v>7</v>
      </c>
      <c r="I1" s="17" t="s">
        <v>8</v>
      </c>
      <c r="J1" s="16" t="s">
        <v>9</v>
      </c>
      <c r="K1" s="18" t="s">
        <v>10</v>
      </c>
      <c r="L1" s="18" t="s">
        <v>11</v>
      </c>
      <c r="M1" s="18" t="s">
        <v>12</v>
      </c>
      <c r="N1" s="17" t="s">
        <v>13</v>
      </c>
      <c r="O1" s="14" t="s">
        <v>14</v>
      </c>
      <c r="P1" s="15" t="s">
        <v>15</v>
      </c>
      <c r="Q1" s="17" t="s">
        <v>16</v>
      </c>
      <c r="R1" s="12" t="s">
        <v>17</v>
      </c>
      <c r="S1" s="19" t="s">
        <v>18</v>
      </c>
      <c r="T1" s="19" t="s">
        <v>19</v>
      </c>
      <c r="U1" s="12" t="s">
        <v>20</v>
      </c>
      <c r="V1" s="12" t="s">
        <v>21</v>
      </c>
      <c r="W1" s="12" t="s">
        <v>22</v>
      </c>
      <c r="X1" s="12" t="s">
        <v>23</v>
      </c>
      <c r="Y1" s="12" t="s">
        <v>24</v>
      </c>
      <c r="Z1" s="12" t="s">
        <v>25</v>
      </c>
      <c r="AA1" s="12" t="s">
        <v>26</v>
      </c>
      <c r="AB1" s="12" t="s">
        <v>27</v>
      </c>
      <c r="AC1" s="12" t="s">
        <v>28</v>
      </c>
      <c r="AD1" s="12" t="s">
        <v>29</v>
      </c>
      <c r="AE1" s="12" t="s">
        <v>30</v>
      </c>
    </row>
    <row r="2" spans="1:31" ht="30" x14ac:dyDescent="0.25">
      <c r="A2" s="20" t="s">
        <v>31</v>
      </c>
      <c r="B2" s="21" t="s">
        <v>32</v>
      </c>
      <c r="C2" s="22" t="str">
        <f ca="1">IF(G2="","",IF(TODAY()&lt;G2,"Not Started",IF(H2="","",IF(I2&lt;&gt;"",IF(AND(TODAY()&gt;=G2,TODAY()&lt;=I2),"Active","Expired"),IF(AND(TODAY()&gt;=G2,TODAY()&lt;=H2),"Active","Expired")))))</f>
        <v>Expired</v>
      </c>
      <c r="D2" s="23" t="s">
        <v>33</v>
      </c>
      <c r="E2" s="24" t="s">
        <v>34</v>
      </c>
      <c r="F2" s="24" t="s">
        <v>35</v>
      </c>
      <c r="G2" s="25">
        <v>44226</v>
      </c>
      <c r="H2" s="25">
        <v>45609</v>
      </c>
      <c r="I2" s="30">
        <f>EDATE(H2, M2 * L2)</f>
        <v>45974</v>
      </c>
      <c r="J2" s="26">
        <f t="shared" ref="J2:J66" si="0">IF(H2="","",ROUND((H2-G2)/365*12,0))</f>
        <v>45</v>
      </c>
      <c r="K2" s="31">
        <v>6</v>
      </c>
      <c r="L2" s="31">
        <v>12</v>
      </c>
      <c r="M2" s="31">
        <v>1</v>
      </c>
      <c r="N2" s="32">
        <f>EDATE(H2, K2 * L2)</f>
        <v>47800</v>
      </c>
      <c r="O2" s="27" t="s">
        <v>36</v>
      </c>
      <c r="P2" s="29">
        <v>3000000</v>
      </c>
      <c r="Q2" s="48">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307692.31</v>
      </c>
      <c r="R2" s="23" t="s">
        <v>37</v>
      </c>
      <c r="S2" s="28" t="s">
        <v>38</v>
      </c>
      <c r="T2" s="28"/>
      <c r="U2" s="28"/>
      <c r="V2" s="28"/>
      <c r="W2" s="28"/>
      <c r="X2" s="23" t="s">
        <v>39</v>
      </c>
      <c r="Y2" s="27"/>
      <c r="Z2" s="23"/>
      <c r="AA2" s="23"/>
      <c r="AB2" s="116"/>
      <c r="AC2" s="23"/>
      <c r="AD2" s="24"/>
      <c r="AE2" s="24"/>
    </row>
    <row r="3" spans="1:31" ht="30" x14ac:dyDescent="0.25">
      <c r="A3" s="33"/>
      <c r="B3" s="37" t="s">
        <v>32</v>
      </c>
      <c r="C3" s="38" t="str">
        <f t="shared" ref="C3:C65" ca="1" si="1">IF(G3="","",IF(TODAY()&lt;G3,"Not Started",IF(H3="","",IF(I3&lt;&gt;"",IF(AND(TODAY()&gt;=G3,TODAY()&lt;=I3),"Active","Expired"),IF(AND(TODAY()&gt;=G3,TODAY()&lt;=H3),"Active","Expired")))))</f>
        <v>Active</v>
      </c>
      <c r="D3" s="39" t="s">
        <v>33</v>
      </c>
      <c r="E3" s="33" t="s">
        <v>49</v>
      </c>
      <c r="F3" s="40" t="s">
        <v>50</v>
      </c>
      <c r="G3" s="34">
        <v>45299</v>
      </c>
      <c r="H3" s="34">
        <v>47330</v>
      </c>
      <c r="I3" s="35">
        <f t="shared" ref="I3:I33" si="2">EDATE(H3, M3 * L3)</f>
        <v>47330</v>
      </c>
      <c r="J3" s="41">
        <f t="shared" si="0"/>
        <v>67</v>
      </c>
      <c r="K3" s="36"/>
      <c r="L3" s="36"/>
      <c r="M3" s="36"/>
      <c r="N3" s="35">
        <f t="shared" ref="N3:N65" si="3">EDATE(H3, K3 * L3)</f>
        <v>47330</v>
      </c>
      <c r="O3" s="42"/>
      <c r="P3" s="43">
        <v>32475</v>
      </c>
      <c r="Q3"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5816.42</v>
      </c>
      <c r="R3" s="36" t="s">
        <v>229</v>
      </c>
      <c r="S3" s="36" t="s">
        <v>230</v>
      </c>
      <c r="T3" s="36" t="s">
        <v>231</v>
      </c>
      <c r="U3" s="37" t="s">
        <v>400</v>
      </c>
      <c r="V3" s="37" t="s">
        <v>410</v>
      </c>
      <c r="W3" s="37"/>
      <c r="X3" s="39" t="s">
        <v>88</v>
      </c>
      <c r="Y3" s="51" t="s">
        <v>132</v>
      </c>
      <c r="Z3" s="54"/>
      <c r="AA3" s="36" t="s">
        <v>52</v>
      </c>
      <c r="AB3" s="36" t="s">
        <v>53</v>
      </c>
      <c r="AC3" s="44"/>
      <c r="AD3" s="44"/>
      <c r="AE3" s="44"/>
    </row>
    <row r="4" spans="1:31" ht="30" x14ac:dyDescent="0.25">
      <c r="A4" s="33"/>
      <c r="B4" s="37" t="s">
        <v>32</v>
      </c>
      <c r="C4" s="38" t="str">
        <f t="shared" ca="1" si="1"/>
        <v>Expired</v>
      </c>
      <c r="D4" s="39" t="s">
        <v>33</v>
      </c>
      <c r="E4" s="33" t="s">
        <v>54</v>
      </c>
      <c r="F4" s="40" t="s">
        <v>55</v>
      </c>
      <c r="G4" s="34">
        <v>45295</v>
      </c>
      <c r="H4" s="34">
        <v>45747</v>
      </c>
      <c r="I4" s="35">
        <f t="shared" si="2"/>
        <v>45747</v>
      </c>
      <c r="J4" s="41">
        <f t="shared" si="0"/>
        <v>15</v>
      </c>
      <c r="K4" s="36"/>
      <c r="L4" s="36"/>
      <c r="M4" s="36"/>
      <c r="N4" s="35">
        <f t="shared" si="3"/>
        <v>45747</v>
      </c>
      <c r="O4" s="42"/>
      <c r="P4" s="43">
        <v>190</v>
      </c>
      <c r="Q4"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152</v>
      </c>
      <c r="R4" s="36" t="s">
        <v>229</v>
      </c>
      <c r="S4" s="36" t="s">
        <v>230</v>
      </c>
      <c r="T4" s="36" t="s">
        <v>231</v>
      </c>
      <c r="U4" s="37" t="s">
        <v>400</v>
      </c>
      <c r="V4" s="37" t="s">
        <v>409</v>
      </c>
      <c r="W4" s="37"/>
      <c r="X4" s="39" t="s">
        <v>89</v>
      </c>
      <c r="Y4" s="51" t="s">
        <v>133</v>
      </c>
      <c r="Z4" s="36" t="s">
        <v>56</v>
      </c>
      <c r="AA4" s="36" t="s">
        <v>52</v>
      </c>
      <c r="AB4" s="54"/>
      <c r="AC4" s="44"/>
      <c r="AD4" s="44"/>
      <c r="AE4" s="44"/>
    </row>
    <row r="5" spans="1:31" ht="30" x14ac:dyDescent="0.25">
      <c r="A5" s="33"/>
      <c r="B5" s="45" t="s">
        <v>32</v>
      </c>
      <c r="C5" s="38" t="str">
        <f t="shared" ca="1" si="1"/>
        <v>Expired</v>
      </c>
      <c r="D5" s="39" t="s">
        <v>33</v>
      </c>
      <c r="E5" s="33" t="s">
        <v>54</v>
      </c>
      <c r="F5" s="40" t="s">
        <v>57</v>
      </c>
      <c r="G5" s="34">
        <v>45295</v>
      </c>
      <c r="H5" s="34">
        <v>45747</v>
      </c>
      <c r="I5" s="35">
        <f t="shared" si="2"/>
        <v>45747</v>
      </c>
      <c r="J5" s="41">
        <f t="shared" si="0"/>
        <v>15</v>
      </c>
      <c r="K5" s="36"/>
      <c r="L5" s="36"/>
      <c r="M5" s="36"/>
      <c r="N5" s="35">
        <f t="shared" si="3"/>
        <v>45747</v>
      </c>
      <c r="O5" s="42"/>
      <c r="P5" s="43">
        <v>300</v>
      </c>
      <c r="Q5"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240</v>
      </c>
      <c r="R5" s="36" t="s">
        <v>229</v>
      </c>
      <c r="S5" s="36" t="s">
        <v>230</v>
      </c>
      <c r="T5" s="36" t="s">
        <v>231</v>
      </c>
      <c r="U5" s="37" t="s">
        <v>400</v>
      </c>
      <c r="V5" s="37" t="s">
        <v>409</v>
      </c>
      <c r="W5" s="37"/>
      <c r="X5" s="39" t="s">
        <v>89</v>
      </c>
      <c r="Y5" s="51" t="s">
        <v>133</v>
      </c>
      <c r="Z5" s="36" t="s">
        <v>56</v>
      </c>
      <c r="AA5" s="36" t="s">
        <v>52</v>
      </c>
      <c r="AB5" s="54"/>
      <c r="AC5" s="44"/>
      <c r="AD5" s="44"/>
      <c r="AE5" s="44"/>
    </row>
    <row r="6" spans="1:31" ht="30" x14ac:dyDescent="0.25">
      <c r="A6" s="33"/>
      <c r="B6" s="45" t="s">
        <v>32</v>
      </c>
      <c r="C6" s="38" t="str">
        <f t="shared" ca="1" si="1"/>
        <v>Expired</v>
      </c>
      <c r="D6" s="39" t="s">
        <v>33</v>
      </c>
      <c r="E6" s="33" t="s">
        <v>58</v>
      </c>
      <c r="F6" s="44" t="s">
        <v>59</v>
      </c>
      <c r="G6" s="34">
        <v>45295</v>
      </c>
      <c r="H6" s="34">
        <v>45747</v>
      </c>
      <c r="I6" s="35">
        <f t="shared" si="2"/>
        <v>45747</v>
      </c>
      <c r="J6" s="41">
        <f t="shared" si="0"/>
        <v>15</v>
      </c>
      <c r="K6" s="36"/>
      <c r="L6" s="36"/>
      <c r="M6" s="36"/>
      <c r="N6" s="35">
        <f t="shared" si="3"/>
        <v>45747</v>
      </c>
      <c r="O6" s="42"/>
      <c r="P6" s="43">
        <v>221</v>
      </c>
      <c r="Q6"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176.8</v>
      </c>
      <c r="R6" s="36" t="s">
        <v>229</v>
      </c>
      <c r="S6" s="36" t="s">
        <v>230</v>
      </c>
      <c r="T6" s="36" t="s">
        <v>231</v>
      </c>
      <c r="U6" s="37" t="s">
        <v>402</v>
      </c>
      <c r="V6" s="37" t="s">
        <v>407</v>
      </c>
      <c r="W6" s="37" t="s">
        <v>408</v>
      </c>
      <c r="X6" s="39" t="s">
        <v>87</v>
      </c>
      <c r="Y6" s="51" t="s">
        <v>134</v>
      </c>
      <c r="Z6" s="54"/>
      <c r="AA6" s="36" t="s">
        <v>56</v>
      </c>
      <c r="AB6" s="54"/>
      <c r="AC6" s="44"/>
      <c r="AD6" s="44"/>
      <c r="AE6" s="44"/>
    </row>
    <row r="7" spans="1:31" ht="30" x14ac:dyDescent="0.25">
      <c r="A7" s="33"/>
      <c r="B7" s="45" t="s">
        <v>32</v>
      </c>
      <c r="C7" s="38" t="str">
        <f t="shared" ca="1" si="1"/>
        <v>Expired</v>
      </c>
      <c r="D7" s="39" t="s">
        <v>33</v>
      </c>
      <c r="E7" s="33" t="s">
        <v>60</v>
      </c>
      <c r="F7" s="40" t="s">
        <v>61</v>
      </c>
      <c r="G7" s="34">
        <v>45295</v>
      </c>
      <c r="H7" s="34">
        <v>45747</v>
      </c>
      <c r="I7" s="35">
        <f t="shared" si="2"/>
        <v>45747</v>
      </c>
      <c r="J7" s="41">
        <f t="shared" si="0"/>
        <v>15</v>
      </c>
      <c r="K7" s="36"/>
      <c r="L7" s="36"/>
      <c r="M7" s="36"/>
      <c r="N7" s="35">
        <f t="shared" si="3"/>
        <v>45747</v>
      </c>
      <c r="O7" s="42"/>
      <c r="P7" s="43">
        <v>1188</v>
      </c>
      <c r="Q7"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950.4</v>
      </c>
      <c r="R7" s="36" t="s">
        <v>229</v>
      </c>
      <c r="S7" s="36" t="s">
        <v>230</v>
      </c>
      <c r="T7" s="36" t="s">
        <v>231</v>
      </c>
      <c r="U7" s="37" t="s">
        <v>403</v>
      </c>
      <c r="V7" s="37" t="s">
        <v>406</v>
      </c>
      <c r="W7" s="37"/>
      <c r="X7" s="39" t="s">
        <v>86</v>
      </c>
      <c r="Y7" s="51" t="s">
        <v>135</v>
      </c>
      <c r="Z7" s="54"/>
      <c r="AA7" s="36" t="s">
        <v>52</v>
      </c>
      <c r="AB7" s="54"/>
      <c r="AC7" s="44"/>
      <c r="AD7" s="44"/>
      <c r="AE7" s="44"/>
    </row>
    <row r="8" spans="1:31" x14ac:dyDescent="0.25">
      <c r="A8" s="33"/>
      <c r="B8" s="45" t="s">
        <v>32</v>
      </c>
      <c r="C8" s="38" t="str">
        <f t="shared" ca="1" si="1"/>
        <v>Expired</v>
      </c>
      <c r="D8" s="39" t="s">
        <v>33</v>
      </c>
      <c r="E8" s="33" t="s">
        <v>125</v>
      </c>
      <c r="F8" s="33" t="s">
        <v>126</v>
      </c>
      <c r="G8" s="34">
        <v>45295</v>
      </c>
      <c r="H8" s="34">
        <v>45747</v>
      </c>
      <c r="I8" s="35">
        <f t="shared" si="2"/>
        <v>45747</v>
      </c>
      <c r="J8" s="41">
        <f t="shared" si="0"/>
        <v>15</v>
      </c>
      <c r="K8" s="36"/>
      <c r="L8" s="36"/>
      <c r="M8" s="36"/>
      <c r="N8" s="35">
        <f t="shared" si="3"/>
        <v>45747</v>
      </c>
      <c r="O8" s="42"/>
      <c r="P8" s="43">
        <v>77.92</v>
      </c>
      <c r="Q8"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62.34</v>
      </c>
      <c r="R8" s="36" t="s">
        <v>229</v>
      </c>
      <c r="S8" s="36" t="s">
        <v>230</v>
      </c>
      <c r="T8" s="36" t="s">
        <v>231</v>
      </c>
      <c r="U8" s="37" t="s">
        <v>403</v>
      </c>
      <c r="V8" s="37" t="s">
        <v>406</v>
      </c>
      <c r="W8" s="37"/>
      <c r="X8" s="39" t="s">
        <v>90</v>
      </c>
      <c r="Y8" s="51" t="s">
        <v>136</v>
      </c>
      <c r="Z8" s="54"/>
      <c r="AA8" s="36" t="s">
        <v>52</v>
      </c>
      <c r="AB8" s="54"/>
      <c r="AC8" s="44"/>
      <c r="AD8" s="44"/>
      <c r="AE8" s="44"/>
    </row>
    <row r="9" spans="1:31" x14ac:dyDescent="0.25">
      <c r="A9" s="33"/>
      <c r="B9" s="45" t="s">
        <v>32</v>
      </c>
      <c r="C9" s="38" t="str">
        <f t="shared" ca="1" si="1"/>
        <v>Expired</v>
      </c>
      <c r="D9" s="39" t="s">
        <v>33</v>
      </c>
      <c r="E9" s="33" t="s">
        <v>63</v>
      </c>
      <c r="F9" s="33" t="s">
        <v>91</v>
      </c>
      <c r="G9" s="34">
        <v>45295</v>
      </c>
      <c r="H9" s="34">
        <v>45747</v>
      </c>
      <c r="I9" s="35">
        <f t="shared" si="2"/>
        <v>45747</v>
      </c>
      <c r="J9" s="41">
        <f t="shared" si="0"/>
        <v>15</v>
      </c>
      <c r="K9" s="36"/>
      <c r="L9" s="36"/>
      <c r="M9" s="36"/>
      <c r="N9" s="35">
        <f t="shared" si="3"/>
        <v>45747</v>
      </c>
      <c r="O9" s="42"/>
      <c r="P9" s="43">
        <v>744</v>
      </c>
      <c r="Q9"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595.20000000000005</v>
      </c>
      <c r="R9" s="36" t="s">
        <v>229</v>
      </c>
      <c r="S9" s="36" t="s">
        <v>230</v>
      </c>
      <c r="T9" s="36" t="s">
        <v>231</v>
      </c>
      <c r="U9" s="37" t="s">
        <v>403</v>
      </c>
      <c r="V9" s="37" t="s">
        <v>32</v>
      </c>
      <c r="W9" s="37"/>
      <c r="X9" s="39" t="s">
        <v>1202</v>
      </c>
      <c r="Y9" s="51" t="s">
        <v>1203</v>
      </c>
      <c r="Z9" s="54"/>
      <c r="AA9" s="36" t="s">
        <v>52</v>
      </c>
      <c r="AB9" s="54"/>
      <c r="AC9" s="44"/>
      <c r="AD9" s="44"/>
      <c r="AE9" s="44"/>
    </row>
    <row r="10" spans="1:31" x14ac:dyDescent="0.25">
      <c r="A10" s="33"/>
      <c r="B10" s="45" t="s">
        <v>32</v>
      </c>
      <c r="C10" s="38" t="str">
        <f t="shared" ca="1" si="1"/>
        <v>Expired</v>
      </c>
      <c r="D10" s="39" t="s">
        <v>33</v>
      </c>
      <c r="E10" s="33" t="s">
        <v>64</v>
      </c>
      <c r="F10" s="33" t="s">
        <v>92</v>
      </c>
      <c r="G10" s="34">
        <v>45295</v>
      </c>
      <c r="H10" s="34">
        <v>45747</v>
      </c>
      <c r="I10" s="35">
        <f t="shared" si="2"/>
        <v>45747</v>
      </c>
      <c r="J10" s="41">
        <f t="shared" si="0"/>
        <v>15</v>
      </c>
      <c r="K10" s="36"/>
      <c r="L10" s="36"/>
      <c r="M10" s="36"/>
      <c r="N10" s="35">
        <f t="shared" si="3"/>
        <v>45747</v>
      </c>
      <c r="O10" s="42"/>
      <c r="P10" s="43">
        <v>361</v>
      </c>
      <c r="Q10"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288.8</v>
      </c>
      <c r="R10" s="36" t="s">
        <v>229</v>
      </c>
      <c r="S10" s="36" t="s">
        <v>230</v>
      </c>
      <c r="T10" s="36" t="s">
        <v>231</v>
      </c>
      <c r="U10" s="37" t="s">
        <v>404</v>
      </c>
      <c r="V10" s="37" t="s">
        <v>405</v>
      </c>
      <c r="W10" s="37" t="s">
        <v>406</v>
      </c>
      <c r="X10" s="39" t="s">
        <v>118</v>
      </c>
      <c r="Y10" s="51" t="s">
        <v>137</v>
      </c>
      <c r="Z10" s="54"/>
      <c r="AA10" s="36" t="s">
        <v>52</v>
      </c>
      <c r="AB10" s="54"/>
      <c r="AC10" s="44"/>
      <c r="AD10" s="44"/>
      <c r="AE10" s="44"/>
    </row>
    <row r="11" spans="1:31" x14ac:dyDescent="0.25">
      <c r="A11" s="33"/>
      <c r="B11" s="45" t="s">
        <v>32</v>
      </c>
      <c r="C11" s="38" t="str">
        <f t="shared" ca="1" si="1"/>
        <v>Expired</v>
      </c>
      <c r="D11" s="39" t="s">
        <v>33</v>
      </c>
      <c r="E11" s="33" t="s">
        <v>65</v>
      </c>
      <c r="F11" s="33" t="s">
        <v>93</v>
      </c>
      <c r="G11" s="34">
        <v>45295</v>
      </c>
      <c r="H11" s="34">
        <v>45747</v>
      </c>
      <c r="I11" s="35">
        <f t="shared" si="2"/>
        <v>45747</v>
      </c>
      <c r="J11" s="41">
        <f t="shared" si="0"/>
        <v>15</v>
      </c>
      <c r="K11" s="36"/>
      <c r="L11" s="36"/>
      <c r="M11" s="36"/>
      <c r="N11" s="35">
        <f t="shared" si="3"/>
        <v>45747</v>
      </c>
      <c r="O11" s="42"/>
      <c r="P11" s="43">
        <v>1434</v>
      </c>
      <c r="Q11"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1147.2</v>
      </c>
      <c r="R11" s="36" t="s">
        <v>229</v>
      </c>
      <c r="S11" s="36" t="s">
        <v>230</v>
      </c>
      <c r="T11" s="36" t="s">
        <v>231</v>
      </c>
      <c r="U11" s="37" t="s">
        <v>411</v>
      </c>
      <c r="V11" s="37" t="s">
        <v>412</v>
      </c>
      <c r="W11" s="37"/>
      <c r="X11" s="39" t="s">
        <v>159</v>
      </c>
      <c r="Y11" s="51" t="s">
        <v>160</v>
      </c>
      <c r="Z11" s="54"/>
      <c r="AA11" s="36" t="s">
        <v>52</v>
      </c>
      <c r="AB11" s="54"/>
      <c r="AC11" s="44"/>
      <c r="AD11" s="44"/>
      <c r="AE11" s="44"/>
    </row>
    <row r="12" spans="1:31" x14ac:dyDescent="0.25">
      <c r="A12" s="33"/>
      <c r="B12" s="45" t="s">
        <v>32</v>
      </c>
      <c r="C12" s="38" t="str">
        <f t="shared" ca="1" si="1"/>
        <v>Expired</v>
      </c>
      <c r="D12" s="39" t="s">
        <v>33</v>
      </c>
      <c r="E12" s="33" t="s">
        <v>65</v>
      </c>
      <c r="F12" s="33" t="s">
        <v>94</v>
      </c>
      <c r="G12" s="34">
        <v>45295</v>
      </c>
      <c r="H12" s="34">
        <v>45747</v>
      </c>
      <c r="I12" s="35">
        <f t="shared" si="2"/>
        <v>45747</v>
      </c>
      <c r="J12" s="41">
        <f t="shared" si="0"/>
        <v>15</v>
      </c>
      <c r="K12" s="36"/>
      <c r="L12" s="36"/>
      <c r="M12" s="36"/>
      <c r="N12" s="35">
        <f t="shared" si="3"/>
        <v>45747</v>
      </c>
      <c r="O12" s="42"/>
      <c r="P12" s="43">
        <v>780</v>
      </c>
      <c r="Q12"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624</v>
      </c>
      <c r="R12" s="36" t="s">
        <v>229</v>
      </c>
      <c r="S12" s="36" t="s">
        <v>230</v>
      </c>
      <c r="T12" s="36" t="s">
        <v>231</v>
      </c>
      <c r="U12" s="37" t="s">
        <v>413</v>
      </c>
      <c r="V12" s="37" t="s">
        <v>414</v>
      </c>
      <c r="W12" s="37" t="s">
        <v>415</v>
      </c>
      <c r="X12" s="39" t="s">
        <v>159</v>
      </c>
      <c r="Y12" s="51" t="s">
        <v>160</v>
      </c>
      <c r="Z12" s="54"/>
      <c r="AA12" s="36" t="s">
        <v>52</v>
      </c>
      <c r="AB12" s="54"/>
      <c r="AC12" s="44"/>
      <c r="AD12" s="44"/>
      <c r="AE12" s="44"/>
    </row>
    <row r="13" spans="1:31" x14ac:dyDescent="0.25">
      <c r="A13" s="33"/>
      <c r="B13" s="45" t="s">
        <v>32</v>
      </c>
      <c r="C13" s="38" t="str">
        <f t="shared" ca="1" si="1"/>
        <v>Expired</v>
      </c>
      <c r="D13" s="39" t="s">
        <v>33</v>
      </c>
      <c r="E13" s="33" t="s">
        <v>65</v>
      </c>
      <c r="F13" s="33" t="s">
        <v>95</v>
      </c>
      <c r="G13" s="34">
        <v>45295</v>
      </c>
      <c r="H13" s="34">
        <v>45747</v>
      </c>
      <c r="I13" s="35">
        <f t="shared" si="2"/>
        <v>45747</v>
      </c>
      <c r="J13" s="41">
        <f t="shared" si="0"/>
        <v>15</v>
      </c>
      <c r="K13" s="36"/>
      <c r="L13" s="36"/>
      <c r="M13" s="36"/>
      <c r="N13" s="35">
        <f t="shared" si="3"/>
        <v>45747</v>
      </c>
      <c r="O13" s="42"/>
      <c r="P13" s="43">
        <v>1176</v>
      </c>
      <c r="Q13"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940.8</v>
      </c>
      <c r="R13" s="36" t="s">
        <v>229</v>
      </c>
      <c r="S13" s="36" t="s">
        <v>230</v>
      </c>
      <c r="T13" s="36" t="s">
        <v>231</v>
      </c>
      <c r="U13" s="37" t="s">
        <v>416</v>
      </c>
      <c r="V13" s="37" t="s">
        <v>417</v>
      </c>
      <c r="W13" s="37" t="s">
        <v>418</v>
      </c>
      <c r="X13" s="39" t="s">
        <v>159</v>
      </c>
      <c r="Y13" s="51" t="s">
        <v>160</v>
      </c>
      <c r="Z13" s="54"/>
      <c r="AA13" s="36" t="s">
        <v>52</v>
      </c>
      <c r="AB13" s="54"/>
      <c r="AC13" s="44"/>
      <c r="AD13" s="44"/>
      <c r="AE13" s="44"/>
    </row>
    <row r="14" spans="1:31" x14ac:dyDescent="0.25">
      <c r="A14" s="46"/>
      <c r="B14" s="45" t="s">
        <v>32</v>
      </c>
      <c r="C14" s="38" t="str">
        <f t="shared" ref="C14" ca="1" si="4">IF(G14="","",IF(TODAY()&lt;G14,"Not Started",IF(H14="","",IF(I14&lt;&gt;"",IF(AND(TODAY()&gt;=G14,TODAY()&lt;=I14),"Active","Expired"),IF(AND(TODAY()&gt;=G14,TODAY()&lt;=H14),"Active","Expired")))))</f>
        <v>Expired</v>
      </c>
      <c r="D14" s="39" t="s">
        <v>33</v>
      </c>
      <c r="E14" s="33" t="s">
        <v>65</v>
      </c>
      <c r="F14" s="33" t="s">
        <v>105</v>
      </c>
      <c r="G14" s="34">
        <v>45295</v>
      </c>
      <c r="H14" s="34">
        <v>45747</v>
      </c>
      <c r="I14" s="35">
        <f t="shared" ref="I14" si="5">EDATE(H14, M14 * L14)</f>
        <v>45747</v>
      </c>
      <c r="J14" s="41">
        <f t="shared" ref="J14" si="6">IF(H14="","",ROUND((H14-G14)/365*12,0))</f>
        <v>15</v>
      </c>
      <c r="K14" s="36"/>
      <c r="L14" s="36"/>
      <c r="M14" s="36"/>
      <c r="N14" s="35">
        <f t="shared" ref="N14" si="7">EDATE(H14, K14 * L14)</f>
        <v>45747</v>
      </c>
      <c r="O14" s="42"/>
      <c r="P14" s="43">
        <v>2000</v>
      </c>
      <c r="Q14"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1600</v>
      </c>
      <c r="R14" s="36" t="s">
        <v>229</v>
      </c>
      <c r="S14" s="36" t="s">
        <v>230</v>
      </c>
      <c r="T14" s="36" t="s">
        <v>231</v>
      </c>
      <c r="U14" s="37" t="s">
        <v>416</v>
      </c>
      <c r="V14" s="37" t="s">
        <v>417</v>
      </c>
      <c r="W14" s="37" t="s">
        <v>418</v>
      </c>
      <c r="X14" s="39" t="s">
        <v>159</v>
      </c>
      <c r="Y14" s="51" t="s">
        <v>160</v>
      </c>
      <c r="Z14" s="54"/>
      <c r="AA14" s="36" t="s">
        <v>52</v>
      </c>
      <c r="AB14" s="54"/>
      <c r="AC14" s="44"/>
      <c r="AD14" s="44"/>
      <c r="AE14" s="44"/>
    </row>
    <row r="15" spans="1:31" ht="30" x14ac:dyDescent="0.25">
      <c r="A15" s="33"/>
      <c r="B15" s="45" t="s">
        <v>32</v>
      </c>
      <c r="C15" s="38" t="str">
        <f t="shared" ca="1" si="1"/>
        <v>Expired</v>
      </c>
      <c r="D15" s="39" t="s">
        <v>33</v>
      </c>
      <c r="E15" s="33" t="s">
        <v>66</v>
      </c>
      <c r="F15" s="33" t="s">
        <v>96</v>
      </c>
      <c r="G15" s="34">
        <v>45295</v>
      </c>
      <c r="H15" s="34">
        <v>45747</v>
      </c>
      <c r="I15" s="35">
        <f t="shared" si="2"/>
        <v>45747</v>
      </c>
      <c r="J15" s="41">
        <f t="shared" si="0"/>
        <v>15</v>
      </c>
      <c r="K15" s="36"/>
      <c r="L15" s="36"/>
      <c r="M15" s="36"/>
      <c r="N15" s="35">
        <f t="shared" si="3"/>
        <v>45747</v>
      </c>
      <c r="O15" s="42"/>
      <c r="P15" s="43">
        <v>1957</v>
      </c>
      <c r="Q15"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1565.6</v>
      </c>
      <c r="R15" s="36" t="s">
        <v>229</v>
      </c>
      <c r="S15" s="36" t="s">
        <v>230</v>
      </c>
      <c r="T15" s="36" t="s">
        <v>231</v>
      </c>
      <c r="U15" s="37" t="s">
        <v>402</v>
      </c>
      <c r="V15" s="37" t="s">
        <v>407</v>
      </c>
      <c r="W15" s="37" t="s">
        <v>408</v>
      </c>
      <c r="X15" s="39" t="s">
        <v>117</v>
      </c>
      <c r="Y15" s="51" t="s">
        <v>138</v>
      </c>
      <c r="Z15" s="54"/>
      <c r="AA15" s="36" t="s">
        <v>52</v>
      </c>
      <c r="AB15" s="54"/>
      <c r="AC15" s="44"/>
      <c r="AD15" s="44"/>
      <c r="AE15" s="44"/>
    </row>
    <row r="16" spans="1:31" ht="30" x14ac:dyDescent="0.25">
      <c r="A16" s="33"/>
      <c r="B16" s="45" t="s">
        <v>32</v>
      </c>
      <c r="C16" s="38" t="str">
        <f t="shared" ca="1" si="1"/>
        <v>Expired</v>
      </c>
      <c r="D16" s="39" t="s">
        <v>33</v>
      </c>
      <c r="E16" s="33" t="s">
        <v>67</v>
      </c>
      <c r="F16" s="33" t="s">
        <v>97</v>
      </c>
      <c r="G16" s="34">
        <v>45295</v>
      </c>
      <c r="H16" s="34">
        <v>45747</v>
      </c>
      <c r="I16" s="35">
        <f t="shared" si="2"/>
        <v>45747</v>
      </c>
      <c r="J16" s="41">
        <f t="shared" si="0"/>
        <v>15</v>
      </c>
      <c r="K16" s="36"/>
      <c r="L16" s="36"/>
      <c r="M16" s="36"/>
      <c r="N16" s="35">
        <f t="shared" si="3"/>
        <v>45747</v>
      </c>
      <c r="O16" s="42"/>
      <c r="P16" s="43">
        <v>507</v>
      </c>
      <c r="Q16"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405.6</v>
      </c>
      <c r="R16" s="36" t="s">
        <v>229</v>
      </c>
      <c r="S16" s="36" t="s">
        <v>230</v>
      </c>
      <c r="T16" s="36" t="s">
        <v>231</v>
      </c>
      <c r="U16" s="37" t="s">
        <v>400</v>
      </c>
      <c r="V16" s="37" t="s">
        <v>419</v>
      </c>
      <c r="W16" s="37"/>
      <c r="X16" s="39" t="s">
        <v>119</v>
      </c>
      <c r="Y16" s="51" t="s">
        <v>139</v>
      </c>
      <c r="Z16" s="54"/>
      <c r="AA16" s="36" t="s">
        <v>52</v>
      </c>
      <c r="AB16" s="54"/>
      <c r="AC16" s="44"/>
      <c r="AD16" s="44"/>
      <c r="AE16" s="44"/>
    </row>
    <row r="17" spans="1:31" x14ac:dyDescent="0.25">
      <c r="A17" s="33"/>
      <c r="B17" s="37" t="s">
        <v>32</v>
      </c>
      <c r="C17" s="38" t="str">
        <f t="shared" ca="1" si="1"/>
        <v>Expired</v>
      </c>
      <c r="D17" s="39" t="s">
        <v>33</v>
      </c>
      <c r="E17" s="33" t="s">
        <v>68</v>
      </c>
      <c r="F17" s="33" t="s">
        <v>98</v>
      </c>
      <c r="G17" s="34">
        <v>45295</v>
      </c>
      <c r="H17" s="34">
        <v>45747</v>
      </c>
      <c r="I17" s="35">
        <f t="shared" si="2"/>
        <v>45747</v>
      </c>
      <c r="J17" s="41">
        <f t="shared" si="0"/>
        <v>15</v>
      </c>
      <c r="K17" s="36"/>
      <c r="L17" s="36"/>
      <c r="M17" s="36"/>
      <c r="N17" s="35">
        <f t="shared" si="3"/>
        <v>45747</v>
      </c>
      <c r="O17" s="42"/>
      <c r="P17" s="43">
        <v>752</v>
      </c>
      <c r="Q17"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601.6</v>
      </c>
      <c r="R17" s="36" t="s">
        <v>229</v>
      </c>
      <c r="S17" s="36" t="s">
        <v>230</v>
      </c>
      <c r="T17" s="36" t="s">
        <v>231</v>
      </c>
      <c r="U17" s="37" t="s">
        <v>420</v>
      </c>
      <c r="V17" s="37" t="s">
        <v>421</v>
      </c>
      <c r="W17" s="37"/>
      <c r="X17" s="39" t="s">
        <v>1201</v>
      </c>
      <c r="Y17" s="51" t="s">
        <v>158</v>
      </c>
      <c r="Z17" s="54"/>
      <c r="AA17" s="36" t="s">
        <v>52</v>
      </c>
      <c r="AB17" s="54"/>
      <c r="AC17" s="44"/>
      <c r="AD17" s="44"/>
      <c r="AE17" s="44"/>
    </row>
    <row r="18" spans="1:31" ht="30" x14ac:dyDescent="0.25">
      <c r="A18" s="46"/>
      <c r="B18" s="37" t="s">
        <v>32</v>
      </c>
      <c r="C18" s="38" t="str">
        <f t="shared" ref="C18" ca="1" si="8">IF(G18="","",IF(TODAY()&lt;G18,"Not Started",IF(H18="","",IF(I18&lt;&gt;"",IF(AND(TODAY()&gt;=G18,TODAY()&lt;=I18),"Active","Expired"),IF(AND(TODAY()&gt;=G18,TODAY()&lt;=H18),"Active","Expired")))))</f>
        <v>Expired</v>
      </c>
      <c r="D18" s="39" t="s">
        <v>33</v>
      </c>
      <c r="E18" s="33" t="s">
        <v>1292</v>
      </c>
      <c r="F18" s="33" t="s">
        <v>1293</v>
      </c>
      <c r="G18" s="34">
        <v>45295</v>
      </c>
      <c r="H18" s="34">
        <v>45747</v>
      </c>
      <c r="I18" s="35">
        <f t="shared" ref="I18" si="9">EDATE(H18, M18 * L18)</f>
        <v>45747</v>
      </c>
      <c r="J18" s="41">
        <f t="shared" ref="J18" si="10">IF(H18="","",ROUND((H18-G18)/365*12,0))</f>
        <v>15</v>
      </c>
      <c r="K18" s="36"/>
      <c r="L18" s="36"/>
      <c r="M18" s="36"/>
      <c r="N18" s="35">
        <f t="shared" ref="N18" si="11">EDATE(H18, K18 * L18)</f>
        <v>45747</v>
      </c>
      <c r="O18" s="42"/>
      <c r="P18" s="43">
        <v>0</v>
      </c>
      <c r="Q18"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18" s="36" t="s">
        <v>229</v>
      </c>
      <c r="S18" s="36" t="s">
        <v>230</v>
      </c>
      <c r="T18" s="36" t="s">
        <v>231</v>
      </c>
      <c r="U18" s="37" t="s">
        <v>420</v>
      </c>
      <c r="V18" s="37" t="s">
        <v>422</v>
      </c>
      <c r="W18" s="37"/>
      <c r="X18" s="39" t="s">
        <v>1294</v>
      </c>
      <c r="Y18" s="51" t="s">
        <v>1295</v>
      </c>
      <c r="Z18" s="54"/>
      <c r="AA18" s="36" t="s">
        <v>52</v>
      </c>
      <c r="AB18" s="54"/>
      <c r="AC18" s="36"/>
      <c r="AD18" s="44"/>
      <c r="AE18" s="44"/>
    </row>
    <row r="19" spans="1:31" ht="30" x14ac:dyDescent="0.25">
      <c r="A19" s="33"/>
      <c r="B19" s="37" t="s">
        <v>161</v>
      </c>
      <c r="C19" s="38" t="str">
        <f t="shared" ca="1" si="1"/>
        <v>Expired</v>
      </c>
      <c r="D19" s="39" t="s">
        <v>33</v>
      </c>
      <c r="E19" s="33" t="s">
        <v>69</v>
      </c>
      <c r="F19" s="33" t="s">
        <v>99</v>
      </c>
      <c r="G19" s="34">
        <v>45295</v>
      </c>
      <c r="H19" s="34">
        <v>45747</v>
      </c>
      <c r="I19" s="35">
        <f t="shared" si="2"/>
        <v>45747</v>
      </c>
      <c r="J19" s="41">
        <f t="shared" si="0"/>
        <v>15</v>
      </c>
      <c r="K19" s="36"/>
      <c r="L19" s="36"/>
      <c r="M19" s="36"/>
      <c r="N19" s="35">
        <f t="shared" si="3"/>
        <v>45747</v>
      </c>
      <c r="O19" s="42"/>
      <c r="P19" s="43">
        <v>3306</v>
      </c>
      <c r="Q19"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2644.8</v>
      </c>
      <c r="R19" s="36" t="s">
        <v>229</v>
      </c>
      <c r="S19" s="36" t="s">
        <v>230</v>
      </c>
      <c r="T19" s="36" t="s">
        <v>231</v>
      </c>
      <c r="U19" s="37" t="s">
        <v>400</v>
      </c>
      <c r="V19" s="37" t="s">
        <v>421</v>
      </c>
      <c r="W19" s="37"/>
      <c r="X19" s="39" t="s">
        <v>120</v>
      </c>
      <c r="Y19" s="51" t="s">
        <v>140</v>
      </c>
      <c r="Z19" s="54"/>
      <c r="AA19" s="36" t="s">
        <v>52</v>
      </c>
      <c r="AB19" s="54"/>
      <c r="AC19" s="44"/>
      <c r="AD19" s="44"/>
      <c r="AE19" s="44"/>
    </row>
    <row r="20" spans="1:31" ht="30" x14ac:dyDescent="0.25">
      <c r="A20" s="33"/>
      <c r="B20" s="37" t="s">
        <v>161</v>
      </c>
      <c r="C20" s="38" t="str">
        <f t="shared" ca="1" si="1"/>
        <v>Expired</v>
      </c>
      <c r="D20" s="39" t="s">
        <v>33</v>
      </c>
      <c r="E20" s="33" t="s">
        <v>70</v>
      </c>
      <c r="F20" s="33" t="s">
        <v>100</v>
      </c>
      <c r="G20" s="34">
        <v>45295</v>
      </c>
      <c r="H20" s="34">
        <v>45747</v>
      </c>
      <c r="I20" s="35">
        <f t="shared" si="2"/>
        <v>45747</v>
      </c>
      <c r="J20" s="41">
        <f t="shared" si="0"/>
        <v>15</v>
      </c>
      <c r="K20" s="36"/>
      <c r="L20" s="36"/>
      <c r="M20" s="36"/>
      <c r="N20" s="35">
        <f t="shared" si="3"/>
        <v>45747</v>
      </c>
      <c r="O20" s="42"/>
      <c r="P20" s="43">
        <v>1502.4</v>
      </c>
      <c r="Q20"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1201.92</v>
      </c>
      <c r="R20" s="36" t="s">
        <v>229</v>
      </c>
      <c r="S20" s="36" t="s">
        <v>230</v>
      </c>
      <c r="T20" s="36" t="s">
        <v>231</v>
      </c>
      <c r="U20" s="37" t="s">
        <v>400</v>
      </c>
      <c r="V20" s="37" t="s">
        <v>421</v>
      </c>
      <c r="W20" s="37"/>
      <c r="X20" s="39" t="s">
        <v>156</v>
      </c>
      <c r="Y20" s="51" t="s">
        <v>157</v>
      </c>
      <c r="Z20" s="54"/>
      <c r="AA20" s="36" t="s">
        <v>52</v>
      </c>
      <c r="AB20" s="54"/>
      <c r="AC20" s="44"/>
      <c r="AD20" s="44"/>
      <c r="AE20" s="44"/>
    </row>
    <row r="21" spans="1:31" ht="30" x14ac:dyDescent="0.25">
      <c r="A21" s="46"/>
      <c r="B21" s="37" t="s">
        <v>32</v>
      </c>
      <c r="C21" s="38" t="str">
        <f ca="1">IF(G21="","",IF(TODAY()&lt;G21,"Not Started",IF(H21="","",IF(I21&lt;&gt;"",IF(AND(TODAY()&gt;=G21,TODAY()&lt;=I21),"Active","Expired"),IF(AND(TODAY()&gt;=G21,TODAY()&lt;=H21),"Active","Expired")))))</f>
        <v/>
      </c>
      <c r="D21" s="39" t="s">
        <v>536</v>
      </c>
      <c r="E21" s="44" t="s">
        <v>1297</v>
      </c>
      <c r="F21" s="44" t="s">
        <v>1298</v>
      </c>
      <c r="G21" s="125"/>
      <c r="H21" s="126"/>
      <c r="I21" s="118">
        <f>EDATE(H21, M21 * L21)</f>
        <v>0</v>
      </c>
      <c r="J21" s="41" t="str">
        <f>IF(H21="","",ROUND((H21-G21)/365*12,0))</f>
        <v/>
      </c>
      <c r="K21" s="115"/>
      <c r="L21" s="36"/>
      <c r="M21" s="36"/>
      <c r="N21" s="118">
        <f>EDATE(H21, K21 * L21)</f>
        <v>0</v>
      </c>
      <c r="O21" s="42"/>
      <c r="P21" s="47"/>
      <c r="Q2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1" s="36" t="s">
        <v>229</v>
      </c>
      <c r="S21" s="36" t="s">
        <v>230</v>
      </c>
      <c r="T21" s="36" t="s">
        <v>231</v>
      </c>
      <c r="U21" s="39" t="s">
        <v>400</v>
      </c>
      <c r="V21" s="39" t="s">
        <v>410</v>
      </c>
      <c r="W21" s="127"/>
      <c r="X21" s="39" t="s">
        <v>1299</v>
      </c>
      <c r="Y21" s="51" t="s">
        <v>1300</v>
      </c>
      <c r="Z21" s="36"/>
      <c r="AA21" s="36" t="s">
        <v>52</v>
      </c>
      <c r="AB21" s="54"/>
      <c r="AC21" s="36"/>
      <c r="AD21" s="44"/>
      <c r="AE21" s="44"/>
    </row>
    <row r="22" spans="1:31" x14ac:dyDescent="0.25">
      <c r="A22" s="33"/>
      <c r="B22" s="39" t="s">
        <v>32</v>
      </c>
      <c r="C22" s="38" t="str">
        <f t="shared" ca="1" si="1"/>
        <v>Expired</v>
      </c>
      <c r="D22" s="39" t="s">
        <v>33</v>
      </c>
      <c r="E22" s="33" t="s">
        <v>71</v>
      </c>
      <c r="F22" s="33" t="s">
        <v>101</v>
      </c>
      <c r="G22" s="34">
        <v>45295</v>
      </c>
      <c r="H22" s="34">
        <v>45747</v>
      </c>
      <c r="I22" s="35">
        <f t="shared" si="2"/>
        <v>45747</v>
      </c>
      <c r="J22" s="41">
        <f t="shared" si="0"/>
        <v>15</v>
      </c>
      <c r="K22" s="36"/>
      <c r="L22" s="36"/>
      <c r="M22" s="36"/>
      <c r="N22" s="35">
        <f t="shared" si="3"/>
        <v>45747</v>
      </c>
      <c r="O22" s="42"/>
      <c r="P22" s="43">
        <v>1545</v>
      </c>
      <c r="Q22"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1236</v>
      </c>
      <c r="R22" s="36" t="s">
        <v>229</v>
      </c>
      <c r="S22" s="36" t="s">
        <v>230</v>
      </c>
      <c r="T22" s="36" t="s">
        <v>231</v>
      </c>
      <c r="U22" s="37" t="s">
        <v>413</v>
      </c>
      <c r="V22" s="37" t="s">
        <v>414</v>
      </c>
      <c r="W22" s="37" t="s">
        <v>415</v>
      </c>
      <c r="X22" s="39" t="s">
        <v>71</v>
      </c>
      <c r="Y22" s="51" t="s">
        <v>158</v>
      </c>
      <c r="Z22" s="36" t="s">
        <v>56</v>
      </c>
      <c r="AA22" s="36" t="s">
        <v>56</v>
      </c>
      <c r="AB22" s="54"/>
      <c r="AC22" s="44"/>
      <c r="AD22" s="44"/>
      <c r="AE22" s="44"/>
    </row>
    <row r="23" spans="1:31" x14ac:dyDescent="0.25">
      <c r="A23" s="33"/>
      <c r="B23" s="37" t="s">
        <v>161</v>
      </c>
      <c r="C23" s="38" t="str">
        <f t="shared" ca="1" si="1"/>
        <v>Expired</v>
      </c>
      <c r="D23" s="39" t="s">
        <v>33</v>
      </c>
      <c r="E23" s="33" t="s">
        <v>72</v>
      </c>
      <c r="F23" s="33" t="s">
        <v>102</v>
      </c>
      <c r="G23" s="34">
        <v>45295</v>
      </c>
      <c r="H23" s="34">
        <v>45747</v>
      </c>
      <c r="I23" s="35">
        <f t="shared" si="2"/>
        <v>45747</v>
      </c>
      <c r="J23" s="41">
        <f t="shared" si="0"/>
        <v>15</v>
      </c>
      <c r="K23" s="36"/>
      <c r="L23" s="36"/>
      <c r="M23" s="36"/>
      <c r="N23" s="35">
        <f t="shared" si="3"/>
        <v>45747</v>
      </c>
      <c r="O23" s="42"/>
      <c r="P23" s="43">
        <v>2000</v>
      </c>
      <c r="Q23"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1600</v>
      </c>
      <c r="R23" s="36" t="s">
        <v>229</v>
      </c>
      <c r="S23" s="36" t="s">
        <v>230</v>
      </c>
      <c r="T23" s="36" t="s">
        <v>231</v>
      </c>
      <c r="U23" s="37" t="s">
        <v>413</v>
      </c>
      <c r="V23" s="37" t="s">
        <v>423</v>
      </c>
      <c r="W23" s="37"/>
      <c r="X23" s="39" t="s">
        <v>121</v>
      </c>
      <c r="Y23" s="51" t="s">
        <v>141</v>
      </c>
      <c r="Z23" s="36" t="s">
        <v>52</v>
      </c>
      <c r="AA23" s="36" t="s">
        <v>52</v>
      </c>
      <c r="AB23" s="54"/>
      <c r="AC23" s="44"/>
      <c r="AD23" s="44"/>
      <c r="AE23" s="44"/>
    </row>
    <row r="24" spans="1:31" x14ac:dyDescent="0.25">
      <c r="A24" s="33"/>
      <c r="B24" s="37" t="s">
        <v>161</v>
      </c>
      <c r="C24" s="38" t="str">
        <f t="shared" ca="1" si="1"/>
        <v>Expired</v>
      </c>
      <c r="D24" s="39" t="s">
        <v>33</v>
      </c>
      <c r="E24" s="33" t="s">
        <v>73</v>
      </c>
      <c r="F24" s="33" t="s">
        <v>103</v>
      </c>
      <c r="G24" s="34">
        <v>45295</v>
      </c>
      <c r="H24" s="34">
        <v>45747</v>
      </c>
      <c r="I24" s="35">
        <f t="shared" si="2"/>
        <v>45747</v>
      </c>
      <c r="J24" s="41">
        <f t="shared" si="0"/>
        <v>15</v>
      </c>
      <c r="K24" s="36"/>
      <c r="L24" s="36"/>
      <c r="M24" s="36"/>
      <c r="N24" s="35">
        <f t="shared" si="3"/>
        <v>45747</v>
      </c>
      <c r="O24" s="42"/>
      <c r="P24" s="43">
        <v>445</v>
      </c>
      <c r="Q24"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356</v>
      </c>
      <c r="R24" s="36" t="s">
        <v>229</v>
      </c>
      <c r="S24" s="36" t="s">
        <v>230</v>
      </c>
      <c r="T24" s="36" t="s">
        <v>231</v>
      </c>
      <c r="U24" s="45" t="s">
        <v>401</v>
      </c>
      <c r="V24" s="45" t="s">
        <v>424</v>
      </c>
      <c r="W24" s="45" t="s">
        <v>425</v>
      </c>
      <c r="X24" s="39" t="s">
        <v>122</v>
      </c>
      <c r="Y24" s="51" t="s">
        <v>142</v>
      </c>
      <c r="Z24" s="54"/>
      <c r="AA24" s="36" t="s">
        <v>56</v>
      </c>
      <c r="AB24" s="54"/>
      <c r="AC24" s="44"/>
      <c r="AD24" s="44"/>
      <c r="AE24" s="44"/>
    </row>
    <row r="25" spans="1:31" x14ac:dyDescent="0.25">
      <c r="A25" s="33"/>
      <c r="B25" s="37" t="s">
        <v>161</v>
      </c>
      <c r="C25" s="38" t="str">
        <f t="shared" ca="1" si="1"/>
        <v>Expired</v>
      </c>
      <c r="D25" s="39" t="s">
        <v>33</v>
      </c>
      <c r="E25" s="33" t="s">
        <v>74</v>
      </c>
      <c r="F25" s="33" t="s">
        <v>104</v>
      </c>
      <c r="G25" s="34">
        <v>45295</v>
      </c>
      <c r="H25" s="34">
        <v>45747</v>
      </c>
      <c r="I25" s="35">
        <f t="shared" si="2"/>
        <v>45747</v>
      </c>
      <c r="J25" s="41">
        <f t="shared" si="0"/>
        <v>15</v>
      </c>
      <c r="K25" s="36"/>
      <c r="L25" s="36"/>
      <c r="M25" s="36"/>
      <c r="N25" s="35">
        <f t="shared" si="3"/>
        <v>45747</v>
      </c>
      <c r="O25" s="42"/>
      <c r="P25" s="43">
        <v>3090</v>
      </c>
      <c r="Q25"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2472</v>
      </c>
      <c r="R25" s="36" t="s">
        <v>229</v>
      </c>
      <c r="S25" s="36" t="s">
        <v>230</v>
      </c>
      <c r="T25" s="36" t="s">
        <v>231</v>
      </c>
      <c r="U25" s="37" t="s">
        <v>401</v>
      </c>
      <c r="V25" s="37" t="s">
        <v>426</v>
      </c>
      <c r="W25" s="37"/>
      <c r="X25" s="39" t="s">
        <v>154</v>
      </c>
      <c r="Y25" s="51" t="s">
        <v>155</v>
      </c>
      <c r="Z25" s="54"/>
      <c r="AA25" s="36" t="s">
        <v>52</v>
      </c>
      <c r="AB25" s="54"/>
      <c r="AC25" s="44"/>
      <c r="AD25" s="44"/>
      <c r="AE25" s="44"/>
    </row>
    <row r="26" spans="1:31" ht="30" x14ac:dyDescent="0.25">
      <c r="A26" s="33"/>
      <c r="B26" s="39" t="s">
        <v>32</v>
      </c>
      <c r="C26" s="38" t="str">
        <f t="shared" ca="1" si="1"/>
        <v>Expired</v>
      </c>
      <c r="D26" s="39" t="s">
        <v>33</v>
      </c>
      <c r="E26" s="33" t="s">
        <v>75</v>
      </c>
      <c r="F26" s="33" t="s">
        <v>106</v>
      </c>
      <c r="G26" s="34">
        <v>45295</v>
      </c>
      <c r="H26" s="34">
        <v>45747</v>
      </c>
      <c r="I26" s="35">
        <f t="shared" si="2"/>
        <v>45747</v>
      </c>
      <c r="J26" s="41">
        <f t="shared" si="0"/>
        <v>15</v>
      </c>
      <c r="K26" s="36"/>
      <c r="L26" s="36"/>
      <c r="M26" s="36"/>
      <c r="N26" s="35">
        <f t="shared" si="3"/>
        <v>45747</v>
      </c>
      <c r="O26" s="42"/>
      <c r="P26" s="43">
        <v>5775</v>
      </c>
      <c r="Q26"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4620</v>
      </c>
      <c r="R26" s="36" t="s">
        <v>229</v>
      </c>
      <c r="S26" s="36" t="s">
        <v>230</v>
      </c>
      <c r="T26" s="36" t="s">
        <v>231</v>
      </c>
      <c r="U26" s="36" t="s">
        <v>427</v>
      </c>
      <c r="V26" s="36" t="s">
        <v>421</v>
      </c>
      <c r="W26" s="36"/>
      <c r="X26" s="39" t="s">
        <v>123</v>
      </c>
      <c r="Y26" s="51">
        <v>11570072</v>
      </c>
      <c r="Z26" s="54"/>
      <c r="AA26" s="36" t="s">
        <v>56</v>
      </c>
      <c r="AB26" s="54"/>
      <c r="AC26" s="44"/>
      <c r="AD26" s="44"/>
      <c r="AE26" s="44"/>
    </row>
    <row r="27" spans="1:31" x14ac:dyDescent="0.25">
      <c r="A27" s="33"/>
      <c r="B27" s="37" t="s">
        <v>161</v>
      </c>
      <c r="C27" s="38" t="str">
        <f t="shared" ca="1" si="1"/>
        <v>Expired</v>
      </c>
      <c r="D27" s="39" t="s">
        <v>33</v>
      </c>
      <c r="E27" s="33" t="s">
        <v>76</v>
      </c>
      <c r="F27" s="33" t="s">
        <v>107</v>
      </c>
      <c r="G27" s="34">
        <v>45295</v>
      </c>
      <c r="H27" s="34">
        <v>45747</v>
      </c>
      <c r="I27" s="35">
        <f t="shared" si="2"/>
        <v>45747</v>
      </c>
      <c r="J27" s="41">
        <f t="shared" si="0"/>
        <v>15</v>
      </c>
      <c r="K27" s="36"/>
      <c r="L27" s="36"/>
      <c r="M27" s="36"/>
      <c r="N27" s="35">
        <f t="shared" si="3"/>
        <v>45747</v>
      </c>
      <c r="O27" s="42"/>
      <c r="P27" s="43">
        <v>313.51</v>
      </c>
      <c r="Q27" s="49">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250.81</v>
      </c>
      <c r="R27" s="36" t="s">
        <v>229</v>
      </c>
      <c r="S27" s="36" t="s">
        <v>230</v>
      </c>
      <c r="T27" s="36" t="s">
        <v>231</v>
      </c>
      <c r="U27" s="36" t="s">
        <v>413</v>
      </c>
      <c r="V27" s="36" t="s">
        <v>423</v>
      </c>
      <c r="W27" s="36" t="s">
        <v>428</v>
      </c>
      <c r="X27" s="39" t="s">
        <v>124</v>
      </c>
      <c r="Y27" s="51" t="s">
        <v>143</v>
      </c>
      <c r="Z27" s="54"/>
      <c r="AA27" s="36" t="s">
        <v>52</v>
      </c>
      <c r="AB27" s="54"/>
      <c r="AC27" s="44"/>
      <c r="AD27" s="44"/>
      <c r="AE27" s="44"/>
    </row>
    <row r="28" spans="1:31" x14ac:dyDescent="0.25">
      <c r="A28" s="33"/>
      <c r="B28" s="39" t="s">
        <v>32</v>
      </c>
      <c r="C28" s="38" t="str">
        <f t="shared" ca="1" si="1"/>
        <v>Expired</v>
      </c>
      <c r="D28" s="39" t="s">
        <v>33</v>
      </c>
      <c r="E28" s="33" t="s">
        <v>77</v>
      </c>
      <c r="F28" s="33" t="s">
        <v>108</v>
      </c>
      <c r="G28" s="34">
        <v>45295</v>
      </c>
      <c r="H28" s="34">
        <v>45747</v>
      </c>
      <c r="I28" s="35">
        <f t="shared" si="2"/>
        <v>45747</v>
      </c>
      <c r="J28" s="41">
        <f t="shared" si="0"/>
        <v>15</v>
      </c>
      <c r="K28" s="36"/>
      <c r="L28" s="36"/>
      <c r="M28" s="36"/>
      <c r="N28" s="35">
        <f t="shared" si="3"/>
        <v>45747</v>
      </c>
      <c r="O28" s="42"/>
      <c r="P28" s="52">
        <v>68</v>
      </c>
      <c r="Q2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54.4</v>
      </c>
      <c r="R28" s="36" t="s">
        <v>229</v>
      </c>
      <c r="S28" s="36" t="s">
        <v>230</v>
      </c>
      <c r="T28" s="36" t="s">
        <v>231</v>
      </c>
      <c r="U28" s="36" t="s">
        <v>430</v>
      </c>
      <c r="V28" s="36" t="s">
        <v>431</v>
      </c>
      <c r="W28" s="36" t="s">
        <v>432</v>
      </c>
      <c r="X28" s="39" t="s">
        <v>127</v>
      </c>
      <c r="Y28" s="51" t="s">
        <v>144</v>
      </c>
      <c r="Z28" s="54"/>
      <c r="AA28" s="36" t="s">
        <v>52</v>
      </c>
      <c r="AB28" s="54"/>
      <c r="AC28" s="44"/>
      <c r="AD28" s="44"/>
      <c r="AE28" s="44"/>
    </row>
    <row r="29" spans="1:31" x14ac:dyDescent="0.25">
      <c r="A29" s="33"/>
      <c r="B29" s="39" t="s">
        <v>32</v>
      </c>
      <c r="C29" s="38" t="str">
        <f t="shared" ca="1" si="1"/>
        <v>Expired</v>
      </c>
      <c r="D29" s="39" t="s">
        <v>33</v>
      </c>
      <c r="E29" s="33" t="s">
        <v>78</v>
      </c>
      <c r="F29" s="33" t="s">
        <v>109</v>
      </c>
      <c r="G29" s="34">
        <v>45295</v>
      </c>
      <c r="H29" s="34">
        <v>45747</v>
      </c>
      <c r="I29" s="35">
        <f t="shared" si="2"/>
        <v>45747</v>
      </c>
      <c r="J29" s="41">
        <f t="shared" si="0"/>
        <v>15</v>
      </c>
      <c r="K29" s="36"/>
      <c r="L29" s="36"/>
      <c r="M29" s="36"/>
      <c r="N29" s="35">
        <f t="shared" si="3"/>
        <v>45747</v>
      </c>
      <c r="O29" s="42"/>
      <c r="P29" s="52">
        <v>1886</v>
      </c>
      <c r="Q2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1508.8</v>
      </c>
      <c r="R29" s="36" t="s">
        <v>229</v>
      </c>
      <c r="S29" s="36" t="s">
        <v>230</v>
      </c>
      <c r="T29" s="36" t="s">
        <v>231</v>
      </c>
      <c r="U29" s="36" t="s">
        <v>360</v>
      </c>
      <c r="V29" s="36" t="s">
        <v>429</v>
      </c>
      <c r="W29" s="36"/>
      <c r="X29" s="39" t="s">
        <v>128</v>
      </c>
      <c r="Y29" s="51" t="s">
        <v>145</v>
      </c>
      <c r="Z29" s="54"/>
      <c r="AA29" s="36" t="s">
        <v>52</v>
      </c>
      <c r="AB29" s="54"/>
      <c r="AC29" s="44"/>
      <c r="AD29" s="44"/>
      <c r="AE29" s="44"/>
    </row>
    <row r="30" spans="1:31" ht="30" x14ac:dyDescent="0.25">
      <c r="A30" s="33"/>
      <c r="B30" s="39" t="s">
        <v>32</v>
      </c>
      <c r="C30" s="38" t="str">
        <f t="shared" ca="1" si="1"/>
        <v>Expired</v>
      </c>
      <c r="D30" s="39" t="s">
        <v>33</v>
      </c>
      <c r="E30" s="33" t="s">
        <v>79</v>
      </c>
      <c r="F30" s="33" t="s">
        <v>110</v>
      </c>
      <c r="G30" s="34">
        <v>45295</v>
      </c>
      <c r="H30" s="34">
        <v>45747</v>
      </c>
      <c r="I30" s="35">
        <f t="shared" si="2"/>
        <v>45747</v>
      </c>
      <c r="J30" s="41">
        <f t="shared" si="0"/>
        <v>15</v>
      </c>
      <c r="K30" s="36"/>
      <c r="L30" s="36"/>
      <c r="M30" s="36"/>
      <c r="N30" s="35">
        <f t="shared" si="3"/>
        <v>45747</v>
      </c>
      <c r="O30" s="42"/>
      <c r="P30" s="52">
        <v>5448</v>
      </c>
      <c r="Q3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4358.3999999999996</v>
      </c>
      <c r="R30" s="36" t="s">
        <v>229</v>
      </c>
      <c r="S30" s="36" t="s">
        <v>230</v>
      </c>
      <c r="T30" s="36" t="s">
        <v>231</v>
      </c>
      <c r="U30" s="39" t="s">
        <v>400</v>
      </c>
      <c r="V30" s="39" t="s">
        <v>410</v>
      </c>
      <c r="W30" s="39"/>
      <c r="X30" s="39" t="s">
        <v>129</v>
      </c>
      <c r="Y30" s="51">
        <v>12422626</v>
      </c>
      <c r="Z30" s="54"/>
      <c r="AA30" s="36" t="s">
        <v>52</v>
      </c>
      <c r="AB30" s="54"/>
      <c r="AC30" s="44"/>
      <c r="AD30" s="44"/>
      <c r="AE30" s="44"/>
    </row>
    <row r="31" spans="1:31" ht="30" x14ac:dyDescent="0.25">
      <c r="A31" s="46"/>
      <c r="B31" s="39"/>
      <c r="C31" s="38" t="str">
        <f ca="1">IF(G31="","",IF(TODAY()&lt;G31,"Not Started",IF(H31="","",IF(I31&lt;&gt;"",IF(AND(TODAY()&gt;=G31,TODAY()&lt;=I31),"Active","Expired"),IF(AND(TODAY()&gt;=G31,TODAY()&lt;=H31),"Active","Expired")))))</f>
        <v/>
      </c>
      <c r="D31" s="39"/>
      <c r="E31" s="44" t="s">
        <v>1296</v>
      </c>
      <c r="F31" s="44"/>
      <c r="G31" s="34"/>
      <c r="H31" s="34"/>
      <c r="I31" s="118">
        <f>EDATE(H31, M31 * L31)</f>
        <v>0</v>
      </c>
      <c r="J31" s="41" t="str">
        <f>IF(H31="","",ROUND((H31-G31)/365*12,0))</f>
        <v/>
      </c>
      <c r="K31" s="115"/>
      <c r="L31" s="36"/>
      <c r="M31" s="36"/>
      <c r="N31" s="118">
        <f>EDATE(H31, K31 * L31)</f>
        <v>0</v>
      </c>
      <c r="O31" s="42"/>
      <c r="P31" s="52">
        <v>150</v>
      </c>
      <c r="Q3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31" s="36" t="s">
        <v>229</v>
      </c>
      <c r="S31" s="36" t="s">
        <v>230</v>
      </c>
      <c r="T31" s="36" t="s">
        <v>231</v>
      </c>
      <c r="U31" s="39" t="s">
        <v>400</v>
      </c>
      <c r="V31" s="39" t="s">
        <v>410</v>
      </c>
      <c r="W31" s="36"/>
      <c r="X31" s="36"/>
      <c r="Y31" s="42"/>
      <c r="Z31" s="54"/>
      <c r="AA31" s="36"/>
      <c r="AB31" s="54"/>
      <c r="AC31" s="36"/>
      <c r="AD31" s="44"/>
      <c r="AE31" s="44"/>
    </row>
    <row r="32" spans="1:31" x14ac:dyDescent="0.25">
      <c r="A32" s="33"/>
      <c r="B32" s="39" t="s">
        <v>32</v>
      </c>
      <c r="C32" s="38" t="str">
        <f t="shared" ca="1" si="1"/>
        <v>Expired</v>
      </c>
      <c r="D32" s="39" t="s">
        <v>33</v>
      </c>
      <c r="E32" s="33" t="s">
        <v>80</v>
      </c>
      <c r="F32" s="33" t="s">
        <v>111</v>
      </c>
      <c r="G32" s="34">
        <v>45295</v>
      </c>
      <c r="H32" s="34">
        <v>45747</v>
      </c>
      <c r="I32" s="35">
        <f t="shared" si="2"/>
        <v>45747</v>
      </c>
      <c r="J32" s="41">
        <f t="shared" si="0"/>
        <v>15</v>
      </c>
      <c r="K32" s="36"/>
      <c r="L32" s="36"/>
      <c r="M32" s="36"/>
      <c r="N32" s="35">
        <f t="shared" si="3"/>
        <v>45747</v>
      </c>
      <c r="O32" s="42"/>
      <c r="P32" s="52">
        <v>2343</v>
      </c>
      <c r="Q3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1874.4</v>
      </c>
      <c r="R32" s="36" t="s">
        <v>229</v>
      </c>
      <c r="S32" s="36" t="s">
        <v>230</v>
      </c>
      <c r="T32" s="36" t="s">
        <v>231</v>
      </c>
      <c r="U32" s="39" t="s">
        <v>433</v>
      </c>
      <c r="V32" s="39" t="s">
        <v>434</v>
      </c>
      <c r="W32" s="39" t="s">
        <v>435</v>
      </c>
      <c r="X32" s="39" t="s">
        <v>121</v>
      </c>
      <c r="Y32" s="51" t="s">
        <v>141</v>
      </c>
      <c r="Z32" s="36" t="s">
        <v>52</v>
      </c>
      <c r="AA32" s="36" t="s">
        <v>52</v>
      </c>
      <c r="AB32" s="54"/>
      <c r="AC32" s="44"/>
      <c r="AD32" s="44"/>
      <c r="AE32" s="44"/>
    </row>
    <row r="33" spans="1:31" x14ac:dyDescent="0.25">
      <c r="A33" s="33"/>
      <c r="B33" s="39" t="s">
        <v>32</v>
      </c>
      <c r="C33" s="38" t="str">
        <f t="shared" ca="1" si="1"/>
        <v>Expired</v>
      </c>
      <c r="D33" s="39" t="s">
        <v>33</v>
      </c>
      <c r="E33" s="33" t="s">
        <v>81</v>
      </c>
      <c r="F33" s="33" t="s">
        <v>112</v>
      </c>
      <c r="G33" s="34">
        <v>45295</v>
      </c>
      <c r="H33" s="34">
        <v>45747</v>
      </c>
      <c r="I33" s="35">
        <f t="shared" si="2"/>
        <v>45747</v>
      </c>
      <c r="J33" s="41">
        <f t="shared" si="0"/>
        <v>15</v>
      </c>
      <c r="K33" s="36"/>
      <c r="L33" s="36"/>
      <c r="M33" s="36"/>
      <c r="N33" s="35">
        <f t="shared" si="3"/>
        <v>45747</v>
      </c>
      <c r="O33" s="42"/>
      <c r="P33" s="52">
        <v>249</v>
      </c>
      <c r="Q3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199.2</v>
      </c>
      <c r="R33" s="36" t="s">
        <v>229</v>
      </c>
      <c r="S33" s="36" t="s">
        <v>230</v>
      </c>
      <c r="T33" s="36" t="s">
        <v>231</v>
      </c>
      <c r="U33" s="39" t="s">
        <v>614</v>
      </c>
      <c r="V33" s="39" t="s">
        <v>421</v>
      </c>
      <c r="W33" s="39"/>
      <c r="X33" s="39" t="s">
        <v>130</v>
      </c>
      <c r="Y33" s="51" t="s">
        <v>146</v>
      </c>
      <c r="Z33" s="54"/>
      <c r="AA33" s="36" t="s">
        <v>52</v>
      </c>
      <c r="AB33" s="54"/>
      <c r="AC33" s="44"/>
      <c r="AD33" s="44"/>
      <c r="AE33" s="44"/>
    </row>
    <row r="34" spans="1:31" x14ac:dyDescent="0.25">
      <c r="A34" s="33"/>
      <c r="B34" s="39" t="s">
        <v>32</v>
      </c>
      <c r="C34" s="38" t="str">
        <f t="shared" ca="1" si="1"/>
        <v>Expired</v>
      </c>
      <c r="D34" s="39" t="s">
        <v>33</v>
      </c>
      <c r="E34" s="33" t="s">
        <v>82</v>
      </c>
      <c r="F34" s="33" t="s">
        <v>113</v>
      </c>
      <c r="G34" s="34">
        <v>45295</v>
      </c>
      <c r="H34" s="34">
        <v>45747</v>
      </c>
      <c r="I34" s="35">
        <f>EDATE(H34, M34 * L34)</f>
        <v>45747</v>
      </c>
      <c r="J34" s="41">
        <f t="shared" si="0"/>
        <v>15</v>
      </c>
      <c r="K34" s="36"/>
      <c r="L34" s="36"/>
      <c r="M34" s="36"/>
      <c r="N34" s="35">
        <f t="shared" si="3"/>
        <v>45747</v>
      </c>
      <c r="O34" s="42"/>
      <c r="P34" s="52">
        <v>645</v>
      </c>
      <c r="Q3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516</v>
      </c>
      <c r="R34" s="36" t="s">
        <v>229</v>
      </c>
      <c r="S34" s="36" t="s">
        <v>230</v>
      </c>
      <c r="T34" s="36" t="s">
        <v>231</v>
      </c>
      <c r="U34" s="39" t="s">
        <v>401</v>
      </c>
      <c r="V34" s="39" t="s">
        <v>883</v>
      </c>
      <c r="W34" s="39" t="s">
        <v>884</v>
      </c>
      <c r="X34" s="39" t="s">
        <v>131</v>
      </c>
      <c r="Y34" s="51" t="s">
        <v>147</v>
      </c>
      <c r="Z34" s="54"/>
      <c r="AA34" s="36" t="s">
        <v>52</v>
      </c>
      <c r="AB34" s="54"/>
      <c r="AC34" s="44"/>
      <c r="AD34" s="44"/>
      <c r="AE34" s="44"/>
    </row>
    <row r="35" spans="1:31" x14ac:dyDescent="0.25">
      <c r="A35" s="33"/>
      <c r="B35" s="39" t="s">
        <v>32</v>
      </c>
      <c r="C35" s="38" t="str">
        <f t="shared" ca="1" si="1"/>
        <v>Expired</v>
      </c>
      <c r="D35" s="39" t="s">
        <v>33</v>
      </c>
      <c r="E35" s="33" t="s">
        <v>83</v>
      </c>
      <c r="F35" s="33" t="s">
        <v>114</v>
      </c>
      <c r="G35" s="34">
        <v>45295</v>
      </c>
      <c r="H35" s="34">
        <v>45747</v>
      </c>
      <c r="I35" s="35">
        <f t="shared" ref="I35:I65" si="12">EDATE(H35, M35 * L35)</f>
        <v>45747</v>
      </c>
      <c r="J35" s="41">
        <f t="shared" si="0"/>
        <v>15</v>
      </c>
      <c r="K35" s="36"/>
      <c r="L35" s="36"/>
      <c r="M35" s="36"/>
      <c r="N35" s="35">
        <f t="shared" si="3"/>
        <v>45747</v>
      </c>
      <c r="O35" s="42"/>
      <c r="P35" s="52">
        <v>177.54</v>
      </c>
      <c r="Q3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142.03</v>
      </c>
      <c r="R35" s="36" t="s">
        <v>229</v>
      </c>
      <c r="S35" s="36" t="s">
        <v>230</v>
      </c>
      <c r="T35" s="36" t="s">
        <v>231</v>
      </c>
      <c r="U35" s="39" t="s">
        <v>401</v>
      </c>
      <c r="V35" s="39" t="s">
        <v>421</v>
      </c>
      <c r="W35" s="39"/>
      <c r="X35" s="39" t="s">
        <v>148</v>
      </c>
      <c r="Y35" s="51" t="s">
        <v>149</v>
      </c>
      <c r="Z35" s="54"/>
      <c r="AA35" s="36" t="s">
        <v>52</v>
      </c>
      <c r="AB35" s="54"/>
      <c r="AC35" s="44"/>
      <c r="AD35" s="44"/>
      <c r="AE35" s="44"/>
    </row>
    <row r="36" spans="1:31" x14ac:dyDescent="0.25">
      <c r="A36" s="46"/>
      <c r="B36" s="39" t="s">
        <v>32</v>
      </c>
      <c r="C36" s="38" t="str">
        <f t="shared" ca="1" si="1"/>
        <v>Expired</v>
      </c>
      <c r="D36" s="39" t="s">
        <v>33</v>
      </c>
      <c r="E36" s="33" t="s">
        <v>84</v>
      </c>
      <c r="F36" s="33" t="s">
        <v>115</v>
      </c>
      <c r="G36" s="34">
        <v>45295</v>
      </c>
      <c r="H36" s="34">
        <v>45747</v>
      </c>
      <c r="I36" s="35">
        <f t="shared" si="12"/>
        <v>45747</v>
      </c>
      <c r="J36" s="41">
        <f t="shared" si="0"/>
        <v>15</v>
      </c>
      <c r="K36" s="36"/>
      <c r="L36" s="36"/>
      <c r="M36" s="36"/>
      <c r="N36" s="35">
        <f t="shared" si="3"/>
        <v>45747</v>
      </c>
      <c r="O36" s="42"/>
      <c r="P36" s="52">
        <v>550</v>
      </c>
      <c r="Q3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440</v>
      </c>
      <c r="R36" s="36" t="s">
        <v>229</v>
      </c>
      <c r="S36" s="36" t="s">
        <v>230</v>
      </c>
      <c r="T36" s="36" t="s">
        <v>231</v>
      </c>
      <c r="U36" s="39" t="s">
        <v>420</v>
      </c>
      <c r="V36" s="39" t="s">
        <v>1143</v>
      </c>
      <c r="W36" s="39"/>
      <c r="X36" s="36" t="s">
        <v>151</v>
      </c>
      <c r="Y36" s="51" t="s">
        <v>150</v>
      </c>
      <c r="Z36" s="54"/>
      <c r="AA36" s="36" t="s">
        <v>52</v>
      </c>
      <c r="AB36" s="54"/>
      <c r="AC36" s="44" t="s">
        <v>62</v>
      </c>
      <c r="AD36" s="44"/>
      <c r="AE36" s="44"/>
    </row>
    <row r="37" spans="1:31" x14ac:dyDescent="0.25">
      <c r="A37" s="46"/>
      <c r="B37" s="39" t="s">
        <v>32</v>
      </c>
      <c r="C37" s="38" t="str">
        <f t="shared" ca="1" si="1"/>
        <v>Expired</v>
      </c>
      <c r="D37" s="39" t="s">
        <v>33</v>
      </c>
      <c r="E37" s="44" t="s">
        <v>85</v>
      </c>
      <c r="F37" s="44" t="s">
        <v>116</v>
      </c>
      <c r="G37" s="34">
        <v>45295</v>
      </c>
      <c r="H37" s="34">
        <v>45747</v>
      </c>
      <c r="I37" s="35">
        <f t="shared" si="12"/>
        <v>45747</v>
      </c>
      <c r="J37" s="41">
        <f t="shared" si="0"/>
        <v>15</v>
      </c>
      <c r="K37" s="36"/>
      <c r="L37" s="36"/>
      <c r="M37" s="36"/>
      <c r="N37" s="35">
        <f t="shared" si="3"/>
        <v>45747</v>
      </c>
      <c r="O37" s="42"/>
      <c r="P37" s="52">
        <v>1505.3</v>
      </c>
      <c r="Q3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1204.24</v>
      </c>
      <c r="R37" s="36" t="s">
        <v>229</v>
      </c>
      <c r="S37" s="36" t="s">
        <v>230</v>
      </c>
      <c r="T37" s="36" t="s">
        <v>231</v>
      </c>
      <c r="U37" s="39" t="s">
        <v>420</v>
      </c>
      <c r="V37" s="39" t="s">
        <v>643</v>
      </c>
      <c r="W37" s="39" t="s">
        <v>421</v>
      </c>
      <c r="X37" s="36" t="s">
        <v>152</v>
      </c>
      <c r="Y37" s="51" t="s">
        <v>153</v>
      </c>
      <c r="Z37" s="54"/>
      <c r="AA37" s="36" t="s">
        <v>52</v>
      </c>
      <c r="AB37" s="36" t="s">
        <v>53</v>
      </c>
      <c r="AC37" s="44"/>
      <c r="AD37" s="44"/>
      <c r="AE37" s="44"/>
    </row>
    <row r="38" spans="1:31" x14ac:dyDescent="0.25">
      <c r="A38" s="46" t="s">
        <v>248</v>
      </c>
      <c r="B38" s="36" t="s">
        <v>228</v>
      </c>
      <c r="C38" s="38" t="str">
        <f t="shared" ca="1" si="1"/>
        <v>Active</v>
      </c>
      <c r="D38" s="39" t="s">
        <v>33</v>
      </c>
      <c r="E38" s="44" t="s">
        <v>162</v>
      </c>
      <c r="F38" s="57" t="s">
        <v>193</v>
      </c>
      <c r="G38" s="58">
        <v>45366</v>
      </c>
      <c r="H38" s="58">
        <v>46397</v>
      </c>
      <c r="I38" s="35">
        <f t="shared" si="12"/>
        <v>46397</v>
      </c>
      <c r="J38" s="41">
        <f t="shared" si="0"/>
        <v>34</v>
      </c>
      <c r="K38" s="36"/>
      <c r="L38" s="36"/>
      <c r="M38" s="36"/>
      <c r="N38" s="35">
        <f t="shared" si="3"/>
        <v>46397</v>
      </c>
      <c r="O38" s="42"/>
      <c r="P38" s="59" t="s">
        <v>228</v>
      </c>
      <c r="Q38" s="50"/>
      <c r="R38" s="56" t="s">
        <v>539</v>
      </c>
      <c r="S38" s="56" t="s">
        <v>612</v>
      </c>
      <c r="T38" s="56" t="s">
        <v>613</v>
      </c>
      <c r="U38" s="39" t="s">
        <v>614</v>
      </c>
      <c r="V38" s="39" t="s">
        <v>615</v>
      </c>
      <c r="W38" s="39"/>
      <c r="X38" s="36" t="s">
        <v>616</v>
      </c>
      <c r="Y38" s="36" t="s">
        <v>617</v>
      </c>
      <c r="Z38" s="36" t="s">
        <v>56</v>
      </c>
      <c r="AA38" s="36" t="s">
        <v>52</v>
      </c>
      <c r="AB38" s="36" t="s">
        <v>552</v>
      </c>
      <c r="AC38" s="36"/>
      <c r="AD38" s="44" t="s">
        <v>717</v>
      </c>
      <c r="AE38" s="44"/>
    </row>
    <row r="39" spans="1:31" ht="30" x14ac:dyDescent="0.25">
      <c r="A39" s="46"/>
      <c r="B39" s="36" t="s">
        <v>161</v>
      </c>
      <c r="C39" s="38" t="str">
        <f t="shared" ca="1" si="1"/>
        <v>Active</v>
      </c>
      <c r="D39" s="39" t="s">
        <v>33</v>
      </c>
      <c r="E39" s="44" t="s">
        <v>163</v>
      </c>
      <c r="F39" s="44" t="s">
        <v>194</v>
      </c>
      <c r="G39" s="34">
        <v>44829</v>
      </c>
      <c r="H39" s="34">
        <v>46655</v>
      </c>
      <c r="I39" s="35">
        <f t="shared" si="12"/>
        <v>46655</v>
      </c>
      <c r="J39" s="41">
        <f t="shared" si="0"/>
        <v>60</v>
      </c>
      <c r="K39" s="36"/>
      <c r="L39" s="36"/>
      <c r="M39" s="36"/>
      <c r="N39" s="35">
        <f t="shared" si="3"/>
        <v>46655</v>
      </c>
      <c r="O39" s="42" t="s">
        <v>225</v>
      </c>
      <c r="P39" s="52">
        <v>277049.52</v>
      </c>
      <c r="Q3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55409.9</v>
      </c>
      <c r="R39" s="36" t="s">
        <v>229</v>
      </c>
      <c r="S39" s="36" t="s">
        <v>230</v>
      </c>
      <c r="T39" s="36" t="s">
        <v>231</v>
      </c>
      <c r="U39" s="39" t="s">
        <v>400</v>
      </c>
      <c r="V39" s="39" t="s">
        <v>1121</v>
      </c>
      <c r="W39" s="36"/>
      <c r="X39" s="36" t="s">
        <v>251</v>
      </c>
      <c r="Y39" s="51" t="s">
        <v>256</v>
      </c>
      <c r="Z39" s="54"/>
      <c r="AA39" s="36" t="s">
        <v>52</v>
      </c>
      <c r="AB39" s="36" t="s">
        <v>698</v>
      </c>
      <c r="AC39" s="44" t="s">
        <v>62</v>
      </c>
      <c r="AD39" s="44"/>
      <c r="AE39" s="44"/>
    </row>
    <row r="40" spans="1:31" ht="30" x14ac:dyDescent="0.25">
      <c r="A40" s="46"/>
      <c r="B40" s="36" t="s">
        <v>32</v>
      </c>
      <c r="C40" s="38" t="str">
        <f t="shared" ca="1" si="1"/>
        <v>Active</v>
      </c>
      <c r="D40" s="39" t="s">
        <v>33</v>
      </c>
      <c r="E40" s="44" t="s">
        <v>164</v>
      </c>
      <c r="F40" s="44" t="s">
        <v>194</v>
      </c>
      <c r="G40" s="34">
        <v>44829</v>
      </c>
      <c r="H40" s="34">
        <v>46655</v>
      </c>
      <c r="I40" s="35">
        <f t="shared" si="12"/>
        <v>46655</v>
      </c>
      <c r="J40" s="41">
        <f t="shared" si="0"/>
        <v>60</v>
      </c>
      <c r="K40" s="36"/>
      <c r="L40" s="36"/>
      <c r="M40" s="36"/>
      <c r="N40" s="35">
        <f t="shared" si="3"/>
        <v>46655</v>
      </c>
      <c r="O40" s="42" t="s">
        <v>225</v>
      </c>
      <c r="P40" s="52">
        <v>2639.99</v>
      </c>
      <c r="Q4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528</v>
      </c>
      <c r="R40" s="36" t="s">
        <v>229</v>
      </c>
      <c r="S40" s="36" t="s">
        <v>230</v>
      </c>
      <c r="T40" s="36" t="s">
        <v>231</v>
      </c>
      <c r="U40" s="39" t="s">
        <v>400</v>
      </c>
      <c r="V40" s="39" t="s">
        <v>1121</v>
      </c>
      <c r="W40" s="39"/>
      <c r="X40" s="36" t="s">
        <v>251</v>
      </c>
      <c r="Y40" s="51" t="s">
        <v>256</v>
      </c>
      <c r="Z40" s="54"/>
      <c r="AA40" s="36" t="s">
        <v>52</v>
      </c>
      <c r="AB40" s="36" t="s">
        <v>698</v>
      </c>
      <c r="AC40" s="44" t="s">
        <v>62</v>
      </c>
      <c r="AD40" s="44"/>
      <c r="AE40" s="44"/>
    </row>
    <row r="41" spans="1:31" ht="30" x14ac:dyDescent="0.25">
      <c r="A41" s="46"/>
      <c r="B41" s="36" t="s">
        <v>32</v>
      </c>
      <c r="C41" s="38" t="str">
        <f t="shared" ca="1" si="1"/>
        <v>Expired</v>
      </c>
      <c r="D41" s="39" t="s">
        <v>33</v>
      </c>
      <c r="E41" s="44" t="s">
        <v>165</v>
      </c>
      <c r="F41" s="44" t="s">
        <v>195</v>
      </c>
      <c r="G41" s="34">
        <v>45017</v>
      </c>
      <c r="H41" s="34">
        <v>46112</v>
      </c>
      <c r="I41" s="35">
        <f t="shared" si="12"/>
        <v>46112</v>
      </c>
      <c r="J41" s="41">
        <f t="shared" si="0"/>
        <v>36</v>
      </c>
      <c r="K41" s="36"/>
      <c r="L41" s="36"/>
      <c r="M41" s="36"/>
      <c r="N41" s="35">
        <f t="shared" si="3"/>
        <v>46112</v>
      </c>
      <c r="O41" s="42" t="s">
        <v>226</v>
      </c>
      <c r="P41" s="52">
        <v>13520.17</v>
      </c>
      <c r="Q4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4506.72</v>
      </c>
      <c r="R41" s="36" t="s">
        <v>229</v>
      </c>
      <c r="S41" s="36" t="s">
        <v>230</v>
      </c>
      <c r="T41" s="36" t="s">
        <v>231</v>
      </c>
      <c r="U41" s="39" t="s">
        <v>401</v>
      </c>
      <c r="V41" s="39" t="s">
        <v>864</v>
      </c>
      <c r="W41" s="39"/>
      <c r="X41" s="39" t="s">
        <v>148</v>
      </c>
      <c r="Y41" s="51" t="s">
        <v>149</v>
      </c>
      <c r="Z41" s="54"/>
      <c r="AA41" s="36" t="s">
        <v>52</v>
      </c>
      <c r="AB41" s="36" t="s">
        <v>552</v>
      </c>
      <c r="AC41" s="44" t="s">
        <v>249</v>
      </c>
      <c r="AD41" s="44"/>
      <c r="AE41" s="44"/>
    </row>
    <row r="42" spans="1:31" ht="30" x14ac:dyDescent="0.25">
      <c r="A42" s="46"/>
      <c r="B42" s="36" t="s">
        <v>32</v>
      </c>
      <c r="C42" s="38" t="str">
        <f t="shared" ca="1" si="1"/>
        <v>Expired</v>
      </c>
      <c r="D42" s="39" t="s">
        <v>33</v>
      </c>
      <c r="E42" s="44" t="s">
        <v>166</v>
      </c>
      <c r="F42" s="44" t="s">
        <v>196</v>
      </c>
      <c r="G42" s="34">
        <v>45017</v>
      </c>
      <c r="H42" s="34">
        <v>46112</v>
      </c>
      <c r="I42" s="35">
        <f t="shared" si="12"/>
        <v>46112</v>
      </c>
      <c r="J42" s="41">
        <f t="shared" si="0"/>
        <v>36</v>
      </c>
      <c r="K42" s="36"/>
      <c r="L42" s="36"/>
      <c r="M42" s="36"/>
      <c r="N42" s="35">
        <f t="shared" si="3"/>
        <v>46112</v>
      </c>
      <c r="O42" s="42" t="s">
        <v>226</v>
      </c>
      <c r="P42" s="52">
        <v>73360</v>
      </c>
      <c r="Q4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24453.33</v>
      </c>
      <c r="R42" s="36" t="s">
        <v>229</v>
      </c>
      <c r="S42" s="36" t="s">
        <v>230</v>
      </c>
      <c r="T42" s="36" t="s">
        <v>231</v>
      </c>
      <c r="U42" s="39" t="s">
        <v>400</v>
      </c>
      <c r="V42" s="39" t="s">
        <v>410</v>
      </c>
      <c r="W42" s="39"/>
      <c r="X42" s="36" t="s">
        <v>252</v>
      </c>
      <c r="Y42" s="51" t="s">
        <v>255</v>
      </c>
      <c r="Z42" s="54"/>
      <c r="AA42" s="36" t="s">
        <v>52</v>
      </c>
      <c r="AB42" s="36" t="s">
        <v>552</v>
      </c>
      <c r="AC42" s="44" t="s">
        <v>249</v>
      </c>
      <c r="AD42" s="44"/>
      <c r="AE42" s="44"/>
    </row>
    <row r="43" spans="1:31" ht="30" x14ac:dyDescent="0.25">
      <c r="A43" s="46"/>
      <c r="B43" s="36" t="s">
        <v>32</v>
      </c>
      <c r="C43" s="38" t="str">
        <f t="shared" ca="1" si="1"/>
        <v>Expired</v>
      </c>
      <c r="D43" s="39" t="s">
        <v>33</v>
      </c>
      <c r="E43" s="44" t="s">
        <v>165</v>
      </c>
      <c r="F43" s="44" t="s">
        <v>197</v>
      </c>
      <c r="G43" s="34">
        <v>45017</v>
      </c>
      <c r="H43" s="34">
        <v>46112</v>
      </c>
      <c r="I43" s="35">
        <f t="shared" si="12"/>
        <v>46112</v>
      </c>
      <c r="J43" s="41">
        <f t="shared" si="0"/>
        <v>36</v>
      </c>
      <c r="K43" s="36"/>
      <c r="L43" s="36"/>
      <c r="M43" s="36"/>
      <c r="N43" s="35">
        <f t="shared" si="3"/>
        <v>46112</v>
      </c>
      <c r="O43" s="42" t="s">
        <v>226</v>
      </c>
      <c r="P43" s="52">
        <v>43868.89</v>
      </c>
      <c r="Q4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14622.96</v>
      </c>
      <c r="R43" s="36" t="s">
        <v>229</v>
      </c>
      <c r="S43" s="36" t="s">
        <v>230</v>
      </c>
      <c r="T43" s="36" t="s">
        <v>231</v>
      </c>
      <c r="U43" s="39" t="s">
        <v>401</v>
      </c>
      <c r="V43" s="39" t="s">
        <v>421</v>
      </c>
      <c r="W43" s="39"/>
      <c r="X43" s="39" t="s">
        <v>148</v>
      </c>
      <c r="Y43" s="51" t="s">
        <v>149</v>
      </c>
      <c r="Z43" s="54"/>
      <c r="AA43" s="36" t="s">
        <v>52</v>
      </c>
      <c r="AB43" s="36" t="s">
        <v>552</v>
      </c>
      <c r="AC43" s="44" t="s">
        <v>249</v>
      </c>
      <c r="AD43" s="44"/>
      <c r="AE43" s="44"/>
    </row>
    <row r="44" spans="1:31" ht="30" x14ac:dyDescent="0.25">
      <c r="A44" s="46"/>
      <c r="B44" s="36" t="s">
        <v>32</v>
      </c>
      <c r="C44" s="38" t="str">
        <f t="shared" ca="1" si="1"/>
        <v>Expired</v>
      </c>
      <c r="D44" s="39" t="s">
        <v>33</v>
      </c>
      <c r="E44" s="44" t="s">
        <v>167</v>
      </c>
      <c r="F44" s="44" t="s">
        <v>198</v>
      </c>
      <c r="G44" s="34">
        <v>45017</v>
      </c>
      <c r="H44" s="34">
        <v>46112</v>
      </c>
      <c r="I44" s="35">
        <f t="shared" si="12"/>
        <v>46112</v>
      </c>
      <c r="J44" s="41">
        <f t="shared" si="0"/>
        <v>36</v>
      </c>
      <c r="K44" s="36"/>
      <c r="L44" s="36"/>
      <c r="M44" s="36"/>
      <c r="N44" s="35">
        <f t="shared" si="3"/>
        <v>46112</v>
      </c>
      <c r="O44" s="42" t="s">
        <v>226</v>
      </c>
      <c r="P44" s="52">
        <v>64130.41</v>
      </c>
      <c r="Q4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21376.799999999999</v>
      </c>
      <c r="R44" s="36" t="s">
        <v>229</v>
      </c>
      <c r="S44" s="36" t="s">
        <v>230</v>
      </c>
      <c r="T44" s="36" t="s">
        <v>231</v>
      </c>
      <c r="U44" s="39" t="s">
        <v>923</v>
      </c>
      <c r="V44" s="39" t="s">
        <v>608</v>
      </c>
      <c r="W44" s="39" t="s">
        <v>930</v>
      </c>
      <c r="X44" s="36" t="s">
        <v>253</v>
      </c>
      <c r="Y44" s="51" t="s">
        <v>254</v>
      </c>
      <c r="Z44" s="54"/>
      <c r="AA44" s="36" t="s">
        <v>52</v>
      </c>
      <c r="AB44" s="36" t="s">
        <v>552</v>
      </c>
      <c r="AC44" s="44" t="s">
        <v>249</v>
      </c>
      <c r="AD44" s="44"/>
      <c r="AE44" s="44"/>
    </row>
    <row r="45" spans="1:31" ht="30" x14ac:dyDescent="0.25">
      <c r="A45" s="46"/>
      <c r="B45" s="36" t="s">
        <v>32</v>
      </c>
      <c r="C45" s="38" t="str">
        <f t="shared" ca="1" si="1"/>
        <v>Expired</v>
      </c>
      <c r="D45" s="39" t="s">
        <v>33</v>
      </c>
      <c r="E45" s="44" t="s">
        <v>168</v>
      </c>
      <c r="F45" s="44" t="s">
        <v>199</v>
      </c>
      <c r="G45" s="34">
        <v>45017</v>
      </c>
      <c r="H45" s="34">
        <v>46112</v>
      </c>
      <c r="I45" s="35">
        <f t="shared" si="12"/>
        <v>46112</v>
      </c>
      <c r="J45" s="41">
        <f t="shared" si="0"/>
        <v>36</v>
      </c>
      <c r="K45" s="36"/>
      <c r="L45" s="36"/>
      <c r="M45" s="36"/>
      <c r="N45" s="35">
        <f t="shared" si="3"/>
        <v>46112</v>
      </c>
      <c r="O45" s="42" t="s">
        <v>226</v>
      </c>
      <c r="P45" s="52">
        <v>109225</v>
      </c>
      <c r="Q4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36408.33</v>
      </c>
      <c r="R45" s="36" t="s">
        <v>229</v>
      </c>
      <c r="S45" s="36" t="s">
        <v>230</v>
      </c>
      <c r="T45" s="36" t="s">
        <v>231</v>
      </c>
      <c r="U45" s="39" t="s">
        <v>420</v>
      </c>
      <c r="V45" s="39" t="s">
        <v>643</v>
      </c>
      <c r="W45" s="39" t="s">
        <v>421</v>
      </c>
      <c r="X45" s="36" t="s">
        <v>257</v>
      </c>
      <c r="Y45" s="51" t="s">
        <v>258</v>
      </c>
      <c r="Z45" s="54"/>
      <c r="AA45" s="36" t="s">
        <v>56</v>
      </c>
      <c r="AB45" s="36" t="s">
        <v>552</v>
      </c>
      <c r="AC45" s="44" t="s">
        <v>249</v>
      </c>
      <c r="AD45" s="44"/>
      <c r="AE45" s="44"/>
    </row>
    <row r="46" spans="1:31" x14ac:dyDescent="0.25">
      <c r="A46" s="46"/>
      <c r="B46" s="36" t="s">
        <v>32</v>
      </c>
      <c r="C46" s="38" t="str">
        <f t="shared" ca="1" si="1"/>
        <v>Expired</v>
      </c>
      <c r="D46" s="39" t="s">
        <v>33</v>
      </c>
      <c r="E46" s="44" t="s">
        <v>169</v>
      </c>
      <c r="F46" s="44" t="s">
        <v>200</v>
      </c>
      <c r="G46" s="34">
        <v>45017</v>
      </c>
      <c r="H46" s="34">
        <v>45747</v>
      </c>
      <c r="I46" s="35">
        <f t="shared" si="12"/>
        <v>45747</v>
      </c>
      <c r="J46" s="41">
        <f t="shared" si="0"/>
        <v>24</v>
      </c>
      <c r="K46" s="36"/>
      <c r="L46" s="36"/>
      <c r="M46" s="36"/>
      <c r="N46" s="35">
        <f t="shared" si="3"/>
        <v>45747</v>
      </c>
      <c r="O46" s="42"/>
      <c r="P46" s="52">
        <v>1300</v>
      </c>
      <c r="Q4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650</v>
      </c>
      <c r="R46" s="36" t="s">
        <v>229</v>
      </c>
      <c r="S46" s="36" t="s">
        <v>230</v>
      </c>
      <c r="T46" s="36" t="s">
        <v>231</v>
      </c>
      <c r="U46" s="39" t="s">
        <v>430</v>
      </c>
      <c r="V46" s="39" t="s">
        <v>421</v>
      </c>
      <c r="W46" s="39"/>
      <c r="X46" s="36" t="s">
        <v>259</v>
      </c>
      <c r="Y46" s="51" t="s">
        <v>260</v>
      </c>
      <c r="Z46" s="54"/>
      <c r="AA46" s="36" t="s">
        <v>52</v>
      </c>
      <c r="AB46" s="54"/>
      <c r="AC46" s="44"/>
      <c r="AD46" s="44"/>
      <c r="AE46" s="44"/>
    </row>
    <row r="47" spans="1:31" ht="30" x14ac:dyDescent="0.25">
      <c r="A47" s="46"/>
      <c r="B47" s="36" t="s">
        <v>32</v>
      </c>
      <c r="C47" s="38" t="str">
        <f t="shared" ca="1" si="1"/>
        <v>Expired</v>
      </c>
      <c r="D47" s="39" t="s">
        <v>33</v>
      </c>
      <c r="E47" s="44" t="s">
        <v>170</v>
      </c>
      <c r="F47" s="44" t="s">
        <v>201</v>
      </c>
      <c r="G47" s="34">
        <v>45040</v>
      </c>
      <c r="H47" s="34">
        <v>46135</v>
      </c>
      <c r="I47" s="35">
        <f t="shared" si="12"/>
        <v>46135</v>
      </c>
      <c r="J47" s="41">
        <f t="shared" si="0"/>
        <v>36</v>
      </c>
      <c r="K47" s="36"/>
      <c r="L47" s="36"/>
      <c r="M47" s="36"/>
      <c r="N47" s="35">
        <f t="shared" si="3"/>
        <v>46135</v>
      </c>
      <c r="O47" s="42" t="s">
        <v>227</v>
      </c>
      <c r="P47" s="52">
        <v>0</v>
      </c>
      <c r="Q4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47" s="36" t="s">
        <v>229</v>
      </c>
      <c r="S47" s="36" t="s">
        <v>230</v>
      </c>
      <c r="T47" s="36" t="s">
        <v>231</v>
      </c>
      <c r="U47" s="39" t="s">
        <v>400</v>
      </c>
      <c r="V47" s="39" t="s">
        <v>410</v>
      </c>
      <c r="W47" s="39"/>
      <c r="X47" s="36" t="s">
        <v>263</v>
      </c>
      <c r="Y47" s="51" t="s">
        <v>264</v>
      </c>
      <c r="Z47" s="54"/>
      <c r="AA47" s="36" t="s">
        <v>52</v>
      </c>
      <c r="AB47" s="36" t="s">
        <v>698</v>
      </c>
      <c r="AC47" s="44"/>
      <c r="AD47" s="44"/>
      <c r="AE47" s="44"/>
    </row>
    <row r="48" spans="1:31" x14ac:dyDescent="0.25">
      <c r="A48" s="46"/>
      <c r="B48" s="36" t="s">
        <v>32</v>
      </c>
      <c r="C48" s="38" t="str">
        <f t="shared" ca="1" si="1"/>
        <v>Expired</v>
      </c>
      <c r="D48" s="39" t="s">
        <v>33</v>
      </c>
      <c r="E48" s="44" t="s">
        <v>171</v>
      </c>
      <c r="F48" s="44" t="s">
        <v>202</v>
      </c>
      <c r="G48" s="34">
        <v>45017</v>
      </c>
      <c r="H48" s="34">
        <v>45747</v>
      </c>
      <c r="I48" s="35">
        <f t="shared" si="12"/>
        <v>45747</v>
      </c>
      <c r="J48" s="41">
        <f t="shared" si="0"/>
        <v>24</v>
      </c>
      <c r="K48" s="36"/>
      <c r="L48" s="36"/>
      <c r="M48" s="36"/>
      <c r="N48" s="35">
        <f t="shared" si="3"/>
        <v>45747</v>
      </c>
      <c r="O48" s="42"/>
      <c r="P48" s="52">
        <v>800</v>
      </c>
      <c r="Q4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400</v>
      </c>
      <c r="R48" s="36" t="s">
        <v>229</v>
      </c>
      <c r="S48" s="36" t="s">
        <v>232</v>
      </c>
      <c r="T48" s="36" t="s">
        <v>233</v>
      </c>
      <c r="U48" s="39" t="s">
        <v>403</v>
      </c>
      <c r="V48" s="39" t="s">
        <v>32</v>
      </c>
      <c r="W48" s="39" t="s">
        <v>360</v>
      </c>
      <c r="X48" s="39" t="s">
        <v>128</v>
      </c>
      <c r="Y48" s="51" t="s">
        <v>145</v>
      </c>
      <c r="Z48" s="54"/>
      <c r="AA48" s="36" t="s">
        <v>52</v>
      </c>
      <c r="AB48" s="54"/>
      <c r="AC48" s="44"/>
      <c r="AD48" s="44"/>
      <c r="AE48" s="44"/>
    </row>
    <row r="49" spans="1:31" ht="30" x14ac:dyDescent="0.25">
      <c r="A49" s="46"/>
      <c r="B49" s="36" t="s">
        <v>32</v>
      </c>
      <c r="C49" s="38" t="str">
        <f t="shared" ca="1" si="1"/>
        <v>Expired</v>
      </c>
      <c r="D49" s="39" t="s">
        <v>33</v>
      </c>
      <c r="E49" s="44" t="s">
        <v>172</v>
      </c>
      <c r="F49" s="44" t="s">
        <v>203</v>
      </c>
      <c r="G49" s="34">
        <v>45170</v>
      </c>
      <c r="H49" s="34">
        <v>45901</v>
      </c>
      <c r="I49" s="35">
        <f t="shared" si="12"/>
        <v>45901</v>
      </c>
      <c r="J49" s="41">
        <f t="shared" si="0"/>
        <v>24</v>
      </c>
      <c r="K49" s="36"/>
      <c r="L49" s="36"/>
      <c r="M49" s="36"/>
      <c r="N49" s="35">
        <f t="shared" si="3"/>
        <v>45901</v>
      </c>
      <c r="O49" s="42" t="s">
        <v>227</v>
      </c>
      <c r="P49" s="52">
        <v>26762</v>
      </c>
      <c r="Q4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13381</v>
      </c>
      <c r="R49" s="36" t="s">
        <v>229</v>
      </c>
      <c r="S49" s="36" t="s">
        <v>230</v>
      </c>
      <c r="T49" s="36" t="s">
        <v>231</v>
      </c>
      <c r="U49" s="39" t="s">
        <v>972</v>
      </c>
      <c r="V49" s="39" t="s">
        <v>978</v>
      </c>
      <c r="W49" s="39" t="s">
        <v>990</v>
      </c>
      <c r="X49" s="36" t="s">
        <v>261</v>
      </c>
      <c r="Y49" s="51" t="s">
        <v>262</v>
      </c>
      <c r="Z49" s="54"/>
      <c r="AA49" s="36" t="s">
        <v>52</v>
      </c>
      <c r="AB49" s="36" t="s">
        <v>698</v>
      </c>
      <c r="AC49" s="44" t="s">
        <v>250</v>
      </c>
      <c r="AD49" s="44"/>
      <c r="AE49" s="44"/>
    </row>
    <row r="50" spans="1:31" ht="30" x14ac:dyDescent="0.25">
      <c r="A50" s="46"/>
      <c r="B50" s="36" t="s">
        <v>32</v>
      </c>
      <c r="C50" s="38" t="str">
        <f t="shared" ca="1" si="1"/>
        <v>Active</v>
      </c>
      <c r="D50" s="39" t="s">
        <v>33</v>
      </c>
      <c r="E50" s="44" t="s">
        <v>173</v>
      </c>
      <c r="F50" s="44" t="s">
        <v>204</v>
      </c>
      <c r="G50" s="34">
        <v>45139</v>
      </c>
      <c r="H50" s="34">
        <v>45870</v>
      </c>
      <c r="I50" s="35">
        <f t="shared" si="12"/>
        <v>46600</v>
      </c>
      <c r="J50" s="41">
        <f t="shared" si="0"/>
        <v>24</v>
      </c>
      <c r="K50" s="36">
        <v>2</v>
      </c>
      <c r="L50" s="36">
        <v>12</v>
      </c>
      <c r="M50" s="36">
        <v>2</v>
      </c>
      <c r="N50" s="35">
        <f t="shared" si="3"/>
        <v>46600</v>
      </c>
      <c r="O50" s="42" t="s">
        <v>226</v>
      </c>
      <c r="P50" s="52">
        <v>130571.41</v>
      </c>
      <c r="Q5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32642.85</v>
      </c>
      <c r="R50" s="36" t="s">
        <v>229</v>
      </c>
      <c r="S50" s="36" t="s">
        <v>230</v>
      </c>
      <c r="T50" s="36" t="s">
        <v>231</v>
      </c>
      <c r="U50" s="39" t="s">
        <v>972</v>
      </c>
      <c r="V50" s="39" t="s">
        <v>978</v>
      </c>
      <c r="W50" s="39" t="s">
        <v>990</v>
      </c>
      <c r="X50" s="36" t="s">
        <v>265</v>
      </c>
      <c r="Y50" s="51" t="s">
        <v>266</v>
      </c>
      <c r="Z50" s="54"/>
      <c r="AA50" s="36" t="s">
        <v>52</v>
      </c>
      <c r="AB50" s="36" t="s">
        <v>698</v>
      </c>
      <c r="AC50" s="44" t="s">
        <v>250</v>
      </c>
      <c r="AD50" s="44" t="s">
        <v>1544</v>
      </c>
      <c r="AE50" s="44"/>
    </row>
    <row r="51" spans="1:31" ht="30" x14ac:dyDescent="0.25">
      <c r="A51" s="46"/>
      <c r="B51" s="36" t="s">
        <v>161</v>
      </c>
      <c r="C51" s="38" t="str">
        <f t="shared" ca="1" si="1"/>
        <v>Expired</v>
      </c>
      <c r="D51" s="39" t="s">
        <v>33</v>
      </c>
      <c r="E51" s="44" t="s">
        <v>174</v>
      </c>
      <c r="F51" s="44" t="s">
        <v>205</v>
      </c>
      <c r="G51" s="34">
        <v>45748</v>
      </c>
      <c r="H51" s="34">
        <v>46112</v>
      </c>
      <c r="I51" s="35">
        <f t="shared" si="12"/>
        <v>46112</v>
      </c>
      <c r="J51" s="41">
        <f t="shared" si="0"/>
        <v>12</v>
      </c>
      <c r="K51" s="36"/>
      <c r="L51" s="36"/>
      <c r="M51" s="36"/>
      <c r="N51" s="35">
        <f t="shared" si="3"/>
        <v>46112</v>
      </c>
      <c r="O51" s="42"/>
      <c r="P51" s="52">
        <v>2849</v>
      </c>
      <c r="Q5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2849</v>
      </c>
      <c r="R51" s="36" t="s">
        <v>229</v>
      </c>
      <c r="S51" s="36" t="s">
        <v>232</v>
      </c>
      <c r="T51" s="36" t="s">
        <v>233</v>
      </c>
      <c r="U51" s="39" t="s">
        <v>972</v>
      </c>
      <c r="V51" s="39" t="s">
        <v>993</v>
      </c>
      <c r="W51" s="39" t="s">
        <v>995</v>
      </c>
      <c r="X51" s="39" t="s">
        <v>130</v>
      </c>
      <c r="Y51" s="51" t="s">
        <v>146</v>
      </c>
      <c r="Z51" s="54"/>
      <c r="AA51" s="36" t="s">
        <v>52</v>
      </c>
      <c r="AB51" s="54"/>
      <c r="AC51" s="44"/>
      <c r="AD51" s="44"/>
      <c r="AE51" s="44"/>
    </row>
    <row r="52" spans="1:31" x14ac:dyDescent="0.25">
      <c r="A52" s="46"/>
      <c r="B52" s="36" t="s">
        <v>32</v>
      </c>
      <c r="C52" s="38" t="str">
        <f t="shared" ca="1" si="1"/>
        <v>Expired</v>
      </c>
      <c r="D52" s="39" t="s">
        <v>33</v>
      </c>
      <c r="E52" s="44" t="s">
        <v>60</v>
      </c>
      <c r="F52" s="44" t="s">
        <v>206</v>
      </c>
      <c r="G52" s="34">
        <v>45748</v>
      </c>
      <c r="H52" s="34">
        <v>46112</v>
      </c>
      <c r="I52" s="35">
        <f t="shared" si="12"/>
        <v>46112</v>
      </c>
      <c r="J52" s="41">
        <f t="shared" si="0"/>
        <v>12</v>
      </c>
      <c r="K52" s="36"/>
      <c r="L52" s="36"/>
      <c r="M52" s="36"/>
      <c r="N52" s="35">
        <f t="shared" si="3"/>
        <v>46112</v>
      </c>
      <c r="O52" s="42"/>
      <c r="P52" s="52">
        <v>3388</v>
      </c>
      <c r="Q5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3388</v>
      </c>
      <c r="R52" s="36" t="s">
        <v>229</v>
      </c>
      <c r="S52" s="36" t="s">
        <v>232</v>
      </c>
      <c r="T52" s="36" t="s">
        <v>233</v>
      </c>
      <c r="U52" s="39" t="s">
        <v>403</v>
      </c>
      <c r="V52" s="39" t="s">
        <v>406</v>
      </c>
      <c r="W52" s="39"/>
      <c r="X52" s="39" t="s">
        <v>86</v>
      </c>
      <c r="Y52" s="51" t="s">
        <v>135</v>
      </c>
      <c r="Z52" s="54"/>
      <c r="AA52" s="36" t="s">
        <v>52</v>
      </c>
      <c r="AB52" s="54"/>
      <c r="AC52" s="44"/>
      <c r="AD52" s="44"/>
      <c r="AE52" s="44"/>
    </row>
    <row r="53" spans="1:31" x14ac:dyDescent="0.25">
      <c r="A53" s="46"/>
      <c r="B53" s="36" t="s">
        <v>32</v>
      </c>
      <c r="C53" s="38" t="str">
        <f t="shared" ca="1" si="1"/>
        <v>Expired</v>
      </c>
      <c r="D53" s="39" t="s">
        <v>33</v>
      </c>
      <c r="E53" s="44" t="s">
        <v>175</v>
      </c>
      <c r="F53" s="44" t="s">
        <v>207</v>
      </c>
      <c r="G53" s="34">
        <v>45748</v>
      </c>
      <c r="H53" s="34">
        <v>46112</v>
      </c>
      <c r="I53" s="35">
        <f t="shared" si="12"/>
        <v>46112</v>
      </c>
      <c r="J53" s="41">
        <f t="shared" si="0"/>
        <v>12</v>
      </c>
      <c r="K53" s="36"/>
      <c r="L53" s="36"/>
      <c r="M53" s="36"/>
      <c r="N53" s="35">
        <f t="shared" si="3"/>
        <v>46112</v>
      </c>
      <c r="O53" s="42"/>
      <c r="P53" s="52">
        <v>6500</v>
      </c>
      <c r="Q5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6500</v>
      </c>
      <c r="R53" s="36" t="s">
        <v>229</v>
      </c>
      <c r="S53" s="36" t="s">
        <v>232</v>
      </c>
      <c r="T53" s="36" t="s">
        <v>233</v>
      </c>
      <c r="U53" s="39" t="s">
        <v>413</v>
      </c>
      <c r="V53" s="39" t="s">
        <v>414</v>
      </c>
      <c r="W53" s="39" t="s">
        <v>771</v>
      </c>
      <c r="X53" s="36" t="s">
        <v>267</v>
      </c>
      <c r="Y53" s="51" t="s">
        <v>268</v>
      </c>
      <c r="Z53" s="54"/>
      <c r="AA53" s="36" t="s">
        <v>52</v>
      </c>
      <c r="AB53" s="54"/>
      <c r="AC53" s="44"/>
      <c r="AD53" s="44"/>
      <c r="AE53" s="44"/>
    </row>
    <row r="54" spans="1:31" ht="30" x14ac:dyDescent="0.25">
      <c r="A54" s="46"/>
      <c r="B54" s="36" t="s">
        <v>32</v>
      </c>
      <c r="C54" s="38" t="str">
        <f t="shared" ca="1" si="1"/>
        <v>Expired</v>
      </c>
      <c r="D54" s="39" t="s">
        <v>33</v>
      </c>
      <c r="E54" s="44" t="s">
        <v>176</v>
      </c>
      <c r="F54" s="44" t="s">
        <v>208</v>
      </c>
      <c r="G54" s="34">
        <v>45748</v>
      </c>
      <c r="H54" s="34">
        <v>46112</v>
      </c>
      <c r="I54" s="35">
        <f t="shared" si="12"/>
        <v>46112</v>
      </c>
      <c r="J54" s="41">
        <f t="shared" si="0"/>
        <v>12</v>
      </c>
      <c r="K54" s="36"/>
      <c r="L54" s="36"/>
      <c r="M54" s="36"/>
      <c r="N54" s="35">
        <f t="shared" si="3"/>
        <v>46112</v>
      </c>
      <c r="O54" s="42"/>
      <c r="P54" s="52">
        <v>6560</v>
      </c>
      <c r="Q5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6560</v>
      </c>
      <c r="R54" s="36" t="s">
        <v>229</v>
      </c>
      <c r="S54" s="36" t="s">
        <v>232</v>
      </c>
      <c r="T54" s="36" t="s">
        <v>233</v>
      </c>
      <c r="U54" s="39" t="s">
        <v>413</v>
      </c>
      <c r="V54" s="39" t="s">
        <v>414</v>
      </c>
      <c r="W54" s="39" t="s">
        <v>771</v>
      </c>
      <c r="X54" s="39" t="s">
        <v>121</v>
      </c>
      <c r="Y54" s="51" t="s">
        <v>141</v>
      </c>
      <c r="Z54" s="36" t="s">
        <v>52</v>
      </c>
      <c r="AA54" s="36" t="s">
        <v>52</v>
      </c>
      <c r="AB54" s="54"/>
      <c r="AC54" s="44"/>
      <c r="AD54" s="44"/>
      <c r="AE54" s="44"/>
    </row>
    <row r="55" spans="1:31" x14ac:dyDescent="0.25">
      <c r="A55" s="46"/>
      <c r="B55" s="36" t="s">
        <v>32</v>
      </c>
      <c r="C55" s="38" t="str">
        <f t="shared" ca="1" si="1"/>
        <v>Expired</v>
      </c>
      <c r="D55" s="39" t="s">
        <v>33</v>
      </c>
      <c r="E55" s="44" t="s">
        <v>177</v>
      </c>
      <c r="F55" s="44" t="s">
        <v>101</v>
      </c>
      <c r="G55" s="34">
        <v>45748</v>
      </c>
      <c r="H55" s="34">
        <v>46112</v>
      </c>
      <c r="I55" s="35">
        <f t="shared" si="12"/>
        <v>46112</v>
      </c>
      <c r="J55" s="41">
        <f t="shared" si="0"/>
        <v>12</v>
      </c>
      <c r="K55" s="36"/>
      <c r="L55" s="36"/>
      <c r="M55" s="36"/>
      <c r="N55" s="35">
        <f t="shared" si="3"/>
        <v>46112</v>
      </c>
      <c r="O55" s="42"/>
      <c r="P55" s="52">
        <v>4315</v>
      </c>
      <c r="Q5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4315</v>
      </c>
      <c r="R55" s="36" t="s">
        <v>229</v>
      </c>
      <c r="S55" s="36" t="s">
        <v>232</v>
      </c>
      <c r="T55" s="36" t="s">
        <v>233</v>
      </c>
      <c r="U55" s="39" t="s">
        <v>413</v>
      </c>
      <c r="V55" s="39" t="s">
        <v>414</v>
      </c>
      <c r="W55" s="39" t="s">
        <v>772</v>
      </c>
      <c r="X55" s="39" t="s">
        <v>71</v>
      </c>
      <c r="Y55" s="51" t="s">
        <v>158</v>
      </c>
      <c r="Z55" s="36" t="s">
        <v>56</v>
      </c>
      <c r="AA55" s="36" t="s">
        <v>56</v>
      </c>
      <c r="AB55" s="54"/>
      <c r="AC55" s="44"/>
      <c r="AD55" s="44"/>
      <c r="AE55" s="44"/>
    </row>
    <row r="56" spans="1:31" ht="30" x14ac:dyDescent="0.25">
      <c r="A56" s="46"/>
      <c r="B56" s="36" t="s">
        <v>32</v>
      </c>
      <c r="C56" s="38" t="str">
        <f t="shared" ca="1" si="1"/>
        <v>Expired</v>
      </c>
      <c r="D56" s="39" t="s">
        <v>33</v>
      </c>
      <c r="E56" s="44" t="s">
        <v>178</v>
      </c>
      <c r="F56" s="44" t="s">
        <v>209</v>
      </c>
      <c r="G56" s="34">
        <v>45748</v>
      </c>
      <c r="H56" s="34">
        <v>46112</v>
      </c>
      <c r="I56" s="35">
        <f t="shared" si="12"/>
        <v>46112</v>
      </c>
      <c r="J56" s="41">
        <f t="shared" si="0"/>
        <v>12</v>
      </c>
      <c r="K56" s="36"/>
      <c r="L56" s="36"/>
      <c r="M56" s="36"/>
      <c r="N56" s="35">
        <f t="shared" si="3"/>
        <v>46112</v>
      </c>
      <c r="O56" s="42"/>
      <c r="P56" s="52">
        <v>255</v>
      </c>
      <c r="Q56" s="50">
        <v>555</v>
      </c>
      <c r="R56" s="36" t="s">
        <v>229</v>
      </c>
      <c r="S56" s="36" t="s">
        <v>232</v>
      </c>
      <c r="T56" s="36" t="s">
        <v>233</v>
      </c>
      <c r="U56" s="39" t="s">
        <v>403</v>
      </c>
      <c r="V56" s="39" t="s">
        <v>406</v>
      </c>
      <c r="W56" s="39"/>
      <c r="X56" s="39" t="s">
        <v>89</v>
      </c>
      <c r="Y56" s="51" t="s">
        <v>133</v>
      </c>
      <c r="Z56" s="36" t="s">
        <v>56</v>
      </c>
      <c r="AA56" s="36" t="s">
        <v>52</v>
      </c>
      <c r="AB56" s="54"/>
      <c r="AC56" s="44"/>
      <c r="AD56" s="44"/>
      <c r="AE56" s="44"/>
    </row>
    <row r="57" spans="1:31" ht="30" x14ac:dyDescent="0.25">
      <c r="A57" s="46"/>
      <c r="B57" s="36" t="s">
        <v>32</v>
      </c>
      <c r="C57" s="38" t="str">
        <f t="shared" ca="1" si="1"/>
        <v>Expired</v>
      </c>
      <c r="D57" s="39" t="s">
        <v>33</v>
      </c>
      <c r="E57" s="44" t="s">
        <v>179</v>
      </c>
      <c r="F57" s="44" t="s">
        <v>210</v>
      </c>
      <c r="G57" s="34">
        <v>45748</v>
      </c>
      <c r="H57" s="34">
        <v>46112</v>
      </c>
      <c r="I57" s="35">
        <f t="shared" si="12"/>
        <v>46112</v>
      </c>
      <c r="J57" s="41">
        <f t="shared" si="0"/>
        <v>12</v>
      </c>
      <c r="K57" s="36"/>
      <c r="L57" s="36"/>
      <c r="M57" s="36"/>
      <c r="N57" s="35">
        <f t="shared" si="3"/>
        <v>46112</v>
      </c>
      <c r="O57" s="42"/>
      <c r="P57" s="52">
        <v>5434</v>
      </c>
      <c r="Q5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5434</v>
      </c>
      <c r="R57" s="36" t="s">
        <v>229</v>
      </c>
      <c r="S57" s="36" t="s">
        <v>232</v>
      </c>
      <c r="T57" s="36" t="s">
        <v>233</v>
      </c>
      <c r="U57" s="39" t="s">
        <v>403</v>
      </c>
      <c r="V57" s="39" t="s">
        <v>406</v>
      </c>
      <c r="W57" s="39"/>
      <c r="X57" s="39" t="s">
        <v>159</v>
      </c>
      <c r="Y57" s="51" t="s">
        <v>160</v>
      </c>
      <c r="Z57" s="54"/>
      <c r="AA57" s="36" t="s">
        <v>52</v>
      </c>
      <c r="AB57" s="54"/>
      <c r="AC57" s="44"/>
      <c r="AD57" s="44"/>
      <c r="AE57" s="44"/>
    </row>
    <row r="58" spans="1:31" x14ac:dyDescent="0.25">
      <c r="A58" s="46"/>
      <c r="B58" s="36" t="s">
        <v>32</v>
      </c>
      <c r="C58" s="38" t="str">
        <f t="shared" ca="1" si="1"/>
        <v>Expired</v>
      </c>
      <c r="D58" s="39" t="s">
        <v>33</v>
      </c>
      <c r="E58" s="44" t="s">
        <v>180</v>
      </c>
      <c r="F58" s="44" t="s">
        <v>211</v>
      </c>
      <c r="G58" s="34">
        <v>45383</v>
      </c>
      <c r="H58" s="34">
        <v>45747</v>
      </c>
      <c r="I58" s="35">
        <f t="shared" si="12"/>
        <v>45747</v>
      </c>
      <c r="J58" s="41">
        <f t="shared" si="0"/>
        <v>12</v>
      </c>
      <c r="K58" s="36"/>
      <c r="L58" s="36"/>
      <c r="M58" s="36"/>
      <c r="N58" s="35">
        <f t="shared" si="3"/>
        <v>45747</v>
      </c>
      <c r="O58" s="42"/>
      <c r="P58" s="52">
        <v>1400</v>
      </c>
      <c r="Q5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1400</v>
      </c>
      <c r="R58" s="36" t="s">
        <v>229</v>
      </c>
      <c r="S58" s="36" t="s">
        <v>232</v>
      </c>
      <c r="T58" s="36" t="s">
        <v>233</v>
      </c>
      <c r="U58" s="39" t="s">
        <v>403</v>
      </c>
      <c r="V58" s="39" t="s">
        <v>406</v>
      </c>
      <c r="W58" s="39"/>
      <c r="X58" s="36" t="s">
        <v>269</v>
      </c>
      <c r="Y58" s="51" t="s">
        <v>270</v>
      </c>
      <c r="Z58" s="54"/>
      <c r="AA58" s="36" t="s">
        <v>52</v>
      </c>
      <c r="AB58" s="54"/>
      <c r="AC58" s="44"/>
      <c r="AD58" s="44"/>
      <c r="AE58" s="44"/>
    </row>
    <row r="59" spans="1:31" x14ac:dyDescent="0.25">
      <c r="A59" s="46"/>
      <c r="B59" s="36" t="s">
        <v>32</v>
      </c>
      <c r="C59" s="38" t="str">
        <f t="shared" ca="1" si="1"/>
        <v>Expired</v>
      </c>
      <c r="D59" s="39" t="s">
        <v>33</v>
      </c>
      <c r="E59" s="44" t="s">
        <v>181</v>
      </c>
      <c r="F59" s="44" t="s">
        <v>212</v>
      </c>
      <c r="G59" s="34">
        <v>45748</v>
      </c>
      <c r="H59" s="34">
        <v>46112</v>
      </c>
      <c r="I59" s="35">
        <f t="shared" si="12"/>
        <v>46112</v>
      </c>
      <c r="J59" s="41">
        <f t="shared" si="0"/>
        <v>12</v>
      </c>
      <c r="K59" s="36"/>
      <c r="L59" s="36"/>
      <c r="M59" s="36"/>
      <c r="N59" s="35">
        <f t="shared" si="3"/>
        <v>46112</v>
      </c>
      <c r="O59" s="42"/>
      <c r="P59" s="52">
        <v>1522</v>
      </c>
      <c r="Q5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1522</v>
      </c>
      <c r="R59" s="36" t="s">
        <v>229</v>
      </c>
      <c r="S59" s="36" t="s">
        <v>232</v>
      </c>
      <c r="T59" s="36" t="s">
        <v>233</v>
      </c>
      <c r="U59" s="39" t="s">
        <v>403</v>
      </c>
      <c r="V59" s="39" t="s">
        <v>32</v>
      </c>
      <c r="W59" s="39" t="s">
        <v>360</v>
      </c>
      <c r="X59" s="39" t="s">
        <v>1202</v>
      </c>
      <c r="Y59" s="51" t="s">
        <v>1203</v>
      </c>
      <c r="Z59" s="54"/>
      <c r="AA59" s="36" t="s">
        <v>52</v>
      </c>
      <c r="AB59" s="54"/>
      <c r="AC59" s="44"/>
      <c r="AD59" s="44"/>
      <c r="AE59" s="44"/>
    </row>
    <row r="60" spans="1:31" x14ac:dyDescent="0.25">
      <c r="A60" s="46"/>
      <c r="B60" s="36" t="s">
        <v>32</v>
      </c>
      <c r="C60" s="38" t="str">
        <f t="shared" ca="1" si="1"/>
        <v>Expired</v>
      </c>
      <c r="D60" s="39" t="s">
        <v>33</v>
      </c>
      <c r="E60" s="44" t="s">
        <v>182</v>
      </c>
      <c r="F60" s="44" t="s">
        <v>213</v>
      </c>
      <c r="G60" s="34">
        <v>45444</v>
      </c>
      <c r="H60" s="34">
        <v>45808</v>
      </c>
      <c r="I60" s="35">
        <f t="shared" si="12"/>
        <v>45808</v>
      </c>
      <c r="J60" s="41">
        <f t="shared" si="0"/>
        <v>12</v>
      </c>
      <c r="K60" s="36"/>
      <c r="L60" s="36"/>
      <c r="M60" s="36"/>
      <c r="N60" s="35">
        <f t="shared" si="3"/>
        <v>45808</v>
      </c>
      <c r="O60" s="42"/>
      <c r="P60" s="52">
        <v>218</v>
      </c>
      <c r="Q6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218</v>
      </c>
      <c r="R60" s="36" t="s">
        <v>229</v>
      </c>
      <c r="S60" s="36" t="s">
        <v>232</v>
      </c>
      <c r="T60" s="36" t="s">
        <v>233</v>
      </c>
      <c r="U60" s="39" t="s">
        <v>401</v>
      </c>
      <c r="V60" s="39" t="s">
        <v>864</v>
      </c>
      <c r="W60" s="39"/>
      <c r="X60" s="36" t="s">
        <v>271</v>
      </c>
      <c r="Y60" s="51" t="s">
        <v>272</v>
      </c>
      <c r="Z60" s="54"/>
      <c r="AA60" s="36" t="s">
        <v>52</v>
      </c>
      <c r="AB60" s="54"/>
      <c r="AC60" s="44"/>
      <c r="AD60" s="44"/>
      <c r="AE60" s="44"/>
    </row>
    <row r="61" spans="1:31" x14ac:dyDescent="0.25">
      <c r="A61" s="46"/>
      <c r="B61" s="36" t="s">
        <v>32</v>
      </c>
      <c r="C61" s="38" t="str">
        <f t="shared" ca="1" si="1"/>
        <v>Expired</v>
      </c>
      <c r="D61" s="39" t="s">
        <v>33</v>
      </c>
      <c r="E61" s="44" t="s">
        <v>183</v>
      </c>
      <c r="F61" s="44" t="s">
        <v>214</v>
      </c>
      <c r="G61" s="34">
        <v>45597</v>
      </c>
      <c r="H61" s="34">
        <v>45961</v>
      </c>
      <c r="I61" s="35">
        <f t="shared" si="12"/>
        <v>45961</v>
      </c>
      <c r="J61" s="41">
        <f t="shared" si="0"/>
        <v>12</v>
      </c>
      <c r="K61" s="36"/>
      <c r="L61" s="36"/>
      <c r="M61" s="36"/>
      <c r="N61" s="35">
        <f t="shared" si="3"/>
        <v>45961</v>
      </c>
      <c r="O61" s="42"/>
      <c r="P61" s="52">
        <v>910</v>
      </c>
      <c r="Q6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910</v>
      </c>
      <c r="R61" s="36" t="s">
        <v>229</v>
      </c>
      <c r="S61" s="36" t="s">
        <v>232</v>
      </c>
      <c r="T61" s="36" t="s">
        <v>233</v>
      </c>
      <c r="U61" s="39" t="s">
        <v>401</v>
      </c>
      <c r="V61" s="39" t="s">
        <v>426</v>
      </c>
      <c r="W61" s="39"/>
      <c r="X61" s="39" t="s">
        <v>154</v>
      </c>
      <c r="Y61" s="51" t="s">
        <v>155</v>
      </c>
      <c r="Z61" s="54"/>
      <c r="AA61" s="36" t="s">
        <v>52</v>
      </c>
      <c r="AB61" s="54"/>
      <c r="AC61" s="44"/>
      <c r="AD61" s="44"/>
      <c r="AE61" s="44"/>
    </row>
    <row r="62" spans="1:31" x14ac:dyDescent="0.25">
      <c r="A62" s="46"/>
      <c r="B62" s="36" t="s">
        <v>32</v>
      </c>
      <c r="C62" s="38" t="str">
        <f t="shared" ca="1" si="1"/>
        <v>Expired</v>
      </c>
      <c r="D62" s="39" t="s">
        <v>33</v>
      </c>
      <c r="E62" s="44" t="s">
        <v>184</v>
      </c>
      <c r="F62" s="44" t="s">
        <v>215</v>
      </c>
      <c r="G62" s="34">
        <v>45027</v>
      </c>
      <c r="H62" s="34">
        <v>45392</v>
      </c>
      <c r="I62" s="35">
        <f t="shared" si="12"/>
        <v>45392</v>
      </c>
      <c r="J62" s="41">
        <f t="shared" si="0"/>
        <v>12</v>
      </c>
      <c r="K62" s="36"/>
      <c r="L62" s="36"/>
      <c r="M62" s="36"/>
      <c r="N62" s="35">
        <f t="shared" si="3"/>
        <v>45392</v>
      </c>
      <c r="O62" s="42"/>
      <c r="P62" s="52">
        <v>1327</v>
      </c>
      <c r="Q6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1327</v>
      </c>
      <c r="R62" s="36" t="s">
        <v>229</v>
      </c>
      <c r="S62" s="36" t="s">
        <v>232</v>
      </c>
      <c r="T62" s="36" t="s">
        <v>233</v>
      </c>
      <c r="U62" s="39" t="s">
        <v>401</v>
      </c>
      <c r="V62" s="39" t="s">
        <v>881</v>
      </c>
      <c r="W62" s="39"/>
      <c r="X62" s="36" t="s">
        <v>273</v>
      </c>
      <c r="Y62" s="51" t="s">
        <v>274</v>
      </c>
      <c r="Z62" s="54"/>
      <c r="AA62" s="36" t="s">
        <v>52</v>
      </c>
      <c r="AB62" s="54"/>
      <c r="AC62" s="44"/>
      <c r="AD62" s="44"/>
      <c r="AE62" s="44"/>
    </row>
    <row r="63" spans="1:31" x14ac:dyDescent="0.25">
      <c r="A63" s="46"/>
      <c r="B63" s="36" t="s">
        <v>32</v>
      </c>
      <c r="C63" s="38" t="str">
        <f t="shared" ca="1" si="1"/>
        <v>Expired</v>
      </c>
      <c r="D63" s="39" t="s">
        <v>33</v>
      </c>
      <c r="E63" s="44" t="s">
        <v>185</v>
      </c>
      <c r="F63" s="44" t="s">
        <v>216</v>
      </c>
      <c r="G63" s="34">
        <v>45600</v>
      </c>
      <c r="H63" s="34">
        <v>45964</v>
      </c>
      <c r="I63" s="35">
        <f t="shared" si="12"/>
        <v>45964</v>
      </c>
      <c r="J63" s="41">
        <f t="shared" si="0"/>
        <v>12</v>
      </c>
      <c r="K63" s="36"/>
      <c r="L63" s="36"/>
      <c r="M63" s="36"/>
      <c r="N63" s="35">
        <f t="shared" si="3"/>
        <v>45964</v>
      </c>
      <c r="O63" s="42"/>
      <c r="P63" s="52">
        <v>527</v>
      </c>
      <c r="Q6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527</v>
      </c>
      <c r="R63" s="36" t="s">
        <v>229</v>
      </c>
      <c r="S63" s="36" t="s">
        <v>232</v>
      </c>
      <c r="T63" s="36" t="s">
        <v>233</v>
      </c>
      <c r="U63" s="39" t="s">
        <v>433</v>
      </c>
      <c r="V63" s="39" t="s">
        <v>434</v>
      </c>
      <c r="W63" s="39" t="s">
        <v>435</v>
      </c>
      <c r="X63" s="36" t="s">
        <v>275</v>
      </c>
      <c r="Y63" s="51" t="s">
        <v>276</v>
      </c>
      <c r="Z63" s="54"/>
      <c r="AA63" s="36" t="s">
        <v>56</v>
      </c>
      <c r="AB63" s="54"/>
      <c r="AC63" s="44"/>
      <c r="AD63" s="44"/>
      <c r="AE63" s="44"/>
    </row>
    <row r="64" spans="1:31" x14ac:dyDescent="0.25">
      <c r="A64" s="46"/>
      <c r="B64" s="36" t="s">
        <v>32</v>
      </c>
      <c r="C64" s="38" t="str">
        <f t="shared" ca="1" si="1"/>
        <v>Expired</v>
      </c>
      <c r="D64" s="39" t="s">
        <v>33</v>
      </c>
      <c r="E64" s="44" t="s">
        <v>186</v>
      </c>
      <c r="F64" s="44" t="s">
        <v>217</v>
      </c>
      <c r="G64" s="34">
        <v>45444</v>
      </c>
      <c r="H64" s="34">
        <v>45808</v>
      </c>
      <c r="I64" s="35">
        <f t="shared" si="12"/>
        <v>45808</v>
      </c>
      <c r="J64" s="41">
        <f t="shared" si="0"/>
        <v>12</v>
      </c>
      <c r="K64" s="36"/>
      <c r="L64" s="36"/>
      <c r="M64" s="36"/>
      <c r="N64" s="35">
        <f t="shared" si="3"/>
        <v>45808</v>
      </c>
      <c r="O64" s="42"/>
      <c r="P64" s="52">
        <v>5077</v>
      </c>
      <c r="Q6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5077</v>
      </c>
      <c r="R64" s="36" t="s">
        <v>229</v>
      </c>
      <c r="S64" s="36" t="s">
        <v>232</v>
      </c>
      <c r="T64" s="36" t="s">
        <v>233</v>
      </c>
      <c r="U64" s="39" t="s">
        <v>614</v>
      </c>
      <c r="V64" s="39" t="s">
        <v>421</v>
      </c>
      <c r="W64" s="39"/>
      <c r="X64" s="36" t="s">
        <v>277</v>
      </c>
      <c r="Y64" s="51" t="s">
        <v>278</v>
      </c>
      <c r="Z64" s="54"/>
      <c r="AA64" s="36" t="s">
        <v>52</v>
      </c>
      <c r="AB64" s="54"/>
      <c r="AC64" s="44"/>
      <c r="AD64" s="44"/>
      <c r="AE64" s="44"/>
    </row>
    <row r="65" spans="1:31" ht="30" x14ac:dyDescent="0.25">
      <c r="A65" s="46"/>
      <c r="B65" s="36" t="s">
        <v>32</v>
      </c>
      <c r="C65" s="38" t="str">
        <f t="shared" ca="1" si="1"/>
        <v>Active</v>
      </c>
      <c r="D65" s="39" t="s">
        <v>33</v>
      </c>
      <c r="E65" s="44" t="s">
        <v>187</v>
      </c>
      <c r="F65" s="44" t="s">
        <v>218</v>
      </c>
      <c r="G65" s="34">
        <v>45597</v>
      </c>
      <c r="H65" s="34">
        <v>46691</v>
      </c>
      <c r="I65" s="35">
        <f t="shared" si="12"/>
        <v>46691</v>
      </c>
      <c r="J65" s="41">
        <f t="shared" si="0"/>
        <v>36</v>
      </c>
      <c r="K65" s="36"/>
      <c r="L65" s="36"/>
      <c r="M65" s="36"/>
      <c r="N65" s="35">
        <f t="shared" si="3"/>
        <v>46691</v>
      </c>
      <c r="O65" s="42"/>
      <c r="P65" s="52">
        <v>25234</v>
      </c>
      <c r="Q6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8411.33</v>
      </c>
      <c r="R65" s="36" t="s">
        <v>229</v>
      </c>
      <c r="S65" s="36" t="s">
        <v>232</v>
      </c>
      <c r="T65" s="36" t="s">
        <v>233</v>
      </c>
      <c r="U65" s="39" t="s">
        <v>972</v>
      </c>
      <c r="V65" s="39" t="s">
        <v>993</v>
      </c>
      <c r="W65" s="39" t="s">
        <v>421</v>
      </c>
      <c r="X65" s="36" t="s">
        <v>279</v>
      </c>
      <c r="Y65" s="51" t="s">
        <v>280</v>
      </c>
      <c r="Z65" s="54"/>
      <c r="AA65" s="36" t="s">
        <v>52</v>
      </c>
      <c r="AB65" s="54"/>
      <c r="AC65" s="44"/>
      <c r="AD65" s="44"/>
      <c r="AE65" s="44"/>
    </row>
    <row r="66" spans="1:31" x14ac:dyDescent="0.25">
      <c r="A66" s="46"/>
      <c r="B66" s="36" t="s">
        <v>32</v>
      </c>
      <c r="C66" s="38" t="str">
        <f t="shared" ref="C66:C108" ca="1" si="13">IF(G66="","",IF(TODAY()&lt;G66,"Not Started",IF(H66="","",IF(I66&lt;&gt;"",IF(AND(TODAY()&gt;=G66,TODAY()&lt;=I66),"Active","Expired"),IF(AND(TODAY()&gt;=G66,TODAY()&lt;=H66),"Active","Expired")))))</f>
        <v>Expired</v>
      </c>
      <c r="D66" s="39" t="s">
        <v>33</v>
      </c>
      <c r="E66" s="44" t="s">
        <v>188</v>
      </c>
      <c r="F66" s="44" t="s">
        <v>219</v>
      </c>
      <c r="G66" s="34">
        <v>45573</v>
      </c>
      <c r="H66" s="34">
        <v>45937</v>
      </c>
      <c r="I66" s="35">
        <f t="shared" ref="I66:I108" si="14">EDATE(H66, M66 * L66)</f>
        <v>45937</v>
      </c>
      <c r="J66" s="41">
        <f t="shared" si="0"/>
        <v>12</v>
      </c>
      <c r="K66" s="36"/>
      <c r="L66" s="36"/>
      <c r="M66" s="36"/>
      <c r="N66" s="35">
        <f t="shared" ref="N66:N108" si="15">EDATE(H66, K66 * L66)</f>
        <v>45937</v>
      </c>
      <c r="O66" s="42"/>
      <c r="P66" s="52">
        <v>470.7</v>
      </c>
      <c r="Q6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470.7</v>
      </c>
      <c r="R66" s="36" t="s">
        <v>229</v>
      </c>
      <c r="S66" s="36" t="s">
        <v>232</v>
      </c>
      <c r="T66" s="36" t="s">
        <v>233</v>
      </c>
      <c r="U66" s="39" t="s">
        <v>403</v>
      </c>
      <c r="V66" s="39" t="s">
        <v>406</v>
      </c>
      <c r="W66" s="39"/>
      <c r="X66" s="39" t="s">
        <v>90</v>
      </c>
      <c r="Y66" s="51" t="s">
        <v>136</v>
      </c>
      <c r="Z66" s="54"/>
      <c r="AA66" s="36" t="s">
        <v>52</v>
      </c>
      <c r="AB66" s="54"/>
      <c r="AC66" s="44"/>
      <c r="AD66" s="44"/>
      <c r="AE66" s="44"/>
    </row>
    <row r="67" spans="1:31" x14ac:dyDescent="0.25">
      <c r="A67" s="46"/>
      <c r="B67" s="36" t="s">
        <v>32</v>
      </c>
      <c r="C67" s="38" t="str">
        <f ca="1">IF(G67="","",IF(TODAY()&lt;G67,"Not Started",IF(H67="","",IF(I67&lt;&gt;"",IF(AND(TODAY()&gt;=G67,TODAY()&lt;=I67),"Active","Expired"),IF(AND(TODAY()&gt;=G67,TODAY()&lt;=H67),"Active","Expired")))))</f>
        <v>Expired</v>
      </c>
      <c r="D67" s="39" t="s">
        <v>33</v>
      </c>
      <c r="E67" s="44" t="s">
        <v>1291</v>
      </c>
      <c r="F67" s="44" t="s">
        <v>1290</v>
      </c>
      <c r="G67" s="34">
        <v>45746</v>
      </c>
      <c r="H67" s="34">
        <v>46111</v>
      </c>
      <c r="I67" s="35">
        <f>EDATE(H67, M67 * L67)</f>
        <v>46111</v>
      </c>
      <c r="J67" s="41">
        <f>IF(H67="","",ROUND((H67-G67)/365*12,0))</f>
        <v>12</v>
      </c>
      <c r="K67" s="36"/>
      <c r="L67" s="36"/>
      <c r="M67" s="36"/>
      <c r="N67" s="35">
        <f>EDATE(H67, K67 * L67)</f>
        <v>46111</v>
      </c>
      <c r="O67" s="42"/>
      <c r="P67" s="52">
        <v>0</v>
      </c>
      <c r="Q6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67" s="36" t="s">
        <v>229</v>
      </c>
      <c r="S67" s="36" t="s">
        <v>230</v>
      </c>
      <c r="T67" s="36" t="s">
        <v>231</v>
      </c>
      <c r="U67" s="39" t="s">
        <v>401</v>
      </c>
      <c r="V67" s="39" t="s">
        <v>883</v>
      </c>
      <c r="W67" s="39" t="s">
        <v>888</v>
      </c>
      <c r="X67" s="39" t="s">
        <v>1288</v>
      </c>
      <c r="Y67" s="51" t="s">
        <v>1289</v>
      </c>
      <c r="Z67" s="54"/>
      <c r="AA67" s="36" t="s">
        <v>56</v>
      </c>
      <c r="AB67" s="54"/>
      <c r="AC67" s="44"/>
      <c r="AD67" s="44"/>
      <c r="AE67" s="44"/>
    </row>
    <row r="68" spans="1:31" ht="30" x14ac:dyDescent="0.25">
      <c r="A68" s="46"/>
      <c r="B68" s="36" t="s">
        <v>32</v>
      </c>
      <c r="C68" s="38" t="str">
        <f t="shared" ca="1" si="13"/>
        <v>Expired</v>
      </c>
      <c r="D68" s="39" t="s">
        <v>33</v>
      </c>
      <c r="E68" s="44" t="s">
        <v>189</v>
      </c>
      <c r="F68" s="44" t="s">
        <v>221</v>
      </c>
      <c r="G68" s="34">
        <v>45383</v>
      </c>
      <c r="H68" s="34">
        <v>45747</v>
      </c>
      <c r="I68" s="35">
        <f t="shared" si="14"/>
        <v>45747</v>
      </c>
      <c r="J68" s="41">
        <f t="shared" ref="J68:J108" si="16">IF(H68="","",ROUND((H68-G68)/365*12,0))</f>
        <v>12</v>
      </c>
      <c r="K68" s="36"/>
      <c r="L68" s="36"/>
      <c r="M68" s="36"/>
      <c r="N68" s="35">
        <f t="shared" si="15"/>
        <v>45747</v>
      </c>
      <c r="O68" s="42"/>
      <c r="P68" s="52">
        <v>626.27</v>
      </c>
      <c r="Q6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626.27</v>
      </c>
      <c r="R68" s="36" t="s">
        <v>229</v>
      </c>
      <c r="S68" s="36" t="s">
        <v>232</v>
      </c>
      <c r="T68" s="36" t="s">
        <v>233</v>
      </c>
      <c r="U68" s="39" t="s">
        <v>890</v>
      </c>
      <c r="V68" s="39" t="s">
        <v>907</v>
      </c>
      <c r="W68" s="39"/>
      <c r="X68" s="36" t="s">
        <v>277</v>
      </c>
      <c r="Y68" s="51" t="s">
        <v>278</v>
      </c>
      <c r="Z68" s="54"/>
      <c r="AA68" s="36" t="s">
        <v>52</v>
      </c>
      <c r="AB68" s="54"/>
      <c r="AC68" s="44"/>
      <c r="AD68" s="44"/>
      <c r="AE68" s="44"/>
    </row>
    <row r="69" spans="1:31" x14ac:dyDescent="0.25">
      <c r="A69" s="46"/>
      <c r="B69" s="36" t="s">
        <v>32</v>
      </c>
      <c r="C69" s="38" t="str">
        <f t="shared" ca="1" si="13"/>
        <v>Expired</v>
      </c>
      <c r="D69" s="39" t="s">
        <v>33</v>
      </c>
      <c r="E69" s="44" t="s">
        <v>190</v>
      </c>
      <c r="F69" s="44" t="s">
        <v>222</v>
      </c>
      <c r="G69" s="34">
        <v>45748</v>
      </c>
      <c r="H69" s="34">
        <v>46112</v>
      </c>
      <c r="I69" s="35">
        <f t="shared" si="14"/>
        <v>46112</v>
      </c>
      <c r="J69" s="41">
        <f t="shared" si="16"/>
        <v>12</v>
      </c>
      <c r="K69" s="36"/>
      <c r="L69" s="36"/>
      <c r="M69" s="36"/>
      <c r="N69" s="35">
        <f t="shared" si="15"/>
        <v>46112</v>
      </c>
      <c r="O69" s="42"/>
      <c r="P69" s="52">
        <v>621</v>
      </c>
      <c r="Q6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621</v>
      </c>
      <c r="R69" s="36" t="s">
        <v>229</v>
      </c>
      <c r="S69" s="36" t="s">
        <v>232</v>
      </c>
      <c r="T69" s="36" t="s">
        <v>233</v>
      </c>
      <c r="U69" s="39" t="s">
        <v>403</v>
      </c>
      <c r="V69" s="39" t="s">
        <v>406</v>
      </c>
      <c r="W69" s="39"/>
      <c r="X69" s="39" t="s">
        <v>87</v>
      </c>
      <c r="Y69" s="51" t="s">
        <v>134</v>
      </c>
      <c r="Z69" s="54"/>
      <c r="AA69" s="36" t="s">
        <v>56</v>
      </c>
      <c r="AB69" s="54"/>
      <c r="AC69" s="44"/>
      <c r="AD69" s="44"/>
      <c r="AE69" s="44"/>
    </row>
    <row r="70" spans="1:31" ht="30" x14ac:dyDescent="0.25">
      <c r="A70" s="46"/>
      <c r="B70" s="36" t="s">
        <v>161</v>
      </c>
      <c r="C70" s="38" t="str">
        <f t="shared" ca="1" si="13"/>
        <v>Active</v>
      </c>
      <c r="D70" s="39" t="s">
        <v>33</v>
      </c>
      <c r="E70" s="44" t="s">
        <v>191</v>
      </c>
      <c r="F70" s="44" t="s">
        <v>223</v>
      </c>
      <c r="G70" s="34">
        <v>45748</v>
      </c>
      <c r="H70" s="34">
        <v>46477</v>
      </c>
      <c r="I70" s="35">
        <f t="shared" si="14"/>
        <v>46477</v>
      </c>
      <c r="J70" s="41">
        <f t="shared" si="16"/>
        <v>24</v>
      </c>
      <c r="K70" s="36"/>
      <c r="L70" s="36"/>
      <c r="M70" s="36"/>
      <c r="N70" s="35">
        <f t="shared" si="15"/>
        <v>46477</v>
      </c>
      <c r="O70" s="42"/>
      <c r="P70" s="52">
        <v>610.52</v>
      </c>
      <c r="Q7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305.26</v>
      </c>
      <c r="R70" s="36" t="s">
        <v>229</v>
      </c>
      <c r="S70" s="36" t="s">
        <v>232</v>
      </c>
      <c r="T70" s="36" t="s">
        <v>233</v>
      </c>
      <c r="U70" s="39" t="s">
        <v>401</v>
      </c>
      <c r="V70" s="39" t="s">
        <v>871</v>
      </c>
      <c r="W70" s="39"/>
      <c r="X70" s="36" t="s">
        <v>283</v>
      </c>
      <c r="Y70" s="51" t="s">
        <v>284</v>
      </c>
      <c r="Z70" s="54"/>
      <c r="AA70" s="36" t="s">
        <v>56</v>
      </c>
      <c r="AB70" s="54"/>
      <c r="AC70" s="44"/>
      <c r="AD70" s="44"/>
      <c r="AE70" s="44"/>
    </row>
    <row r="71" spans="1:31" ht="30" x14ac:dyDescent="0.25">
      <c r="A71" s="46"/>
      <c r="B71" s="36" t="s">
        <v>32</v>
      </c>
      <c r="C71" s="38" t="str">
        <f t="shared" ca="1" si="13"/>
        <v>Expired</v>
      </c>
      <c r="D71" s="39" t="s">
        <v>33</v>
      </c>
      <c r="E71" s="44" t="s">
        <v>192</v>
      </c>
      <c r="F71" s="44" t="s">
        <v>224</v>
      </c>
      <c r="G71" s="34">
        <v>45748</v>
      </c>
      <c r="H71" s="34">
        <v>46112</v>
      </c>
      <c r="I71" s="35">
        <f t="shared" si="14"/>
        <v>46112</v>
      </c>
      <c r="J71" s="41">
        <f t="shared" si="16"/>
        <v>12</v>
      </c>
      <c r="K71" s="36"/>
      <c r="L71" s="36"/>
      <c r="M71" s="36"/>
      <c r="N71" s="35">
        <f t="shared" si="15"/>
        <v>46112</v>
      </c>
      <c r="O71" s="42"/>
      <c r="P71" s="52">
        <v>250</v>
      </c>
      <c r="Q7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250</v>
      </c>
      <c r="R71" s="36" t="s">
        <v>229</v>
      </c>
      <c r="S71" s="36" t="s">
        <v>232</v>
      </c>
      <c r="T71" s="36" t="s">
        <v>233</v>
      </c>
      <c r="U71" s="39" t="s">
        <v>413</v>
      </c>
      <c r="V71" s="39" t="s">
        <v>421</v>
      </c>
      <c r="W71" s="39"/>
      <c r="X71" s="36" t="s">
        <v>285</v>
      </c>
      <c r="Y71" s="51" t="s">
        <v>286</v>
      </c>
      <c r="Z71" s="54"/>
      <c r="AA71" s="36" t="s">
        <v>52</v>
      </c>
      <c r="AB71" s="54"/>
      <c r="AC71" s="44"/>
      <c r="AD71" s="44"/>
      <c r="AE71" s="44"/>
    </row>
    <row r="72" spans="1:31" ht="30" x14ac:dyDescent="0.25">
      <c r="A72" s="46"/>
      <c r="B72" s="36" t="s">
        <v>32</v>
      </c>
      <c r="C72" s="38" t="str">
        <f t="shared" ca="1" si="13"/>
        <v>Expired</v>
      </c>
      <c r="D72" s="39" t="s">
        <v>33</v>
      </c>
      <c r="E72" s="44" t="s">
        <v>166</v>
      </c>
      <c r="F72" s="44" t="s">
        <v>235</v>
      </c>
      <c r="G72" s="34">
        <v>45716</v>
      </c>
      <c r="H72" s="34">
        <v>46080</v>
      </c>
      <c r="I72" s="35">
        <f t="shared" si="14"/>
        <v>46080</v>
      </c>
      <c r="J72" s="41">
        <f t="shared" si="16"/>
        <v>12</v>
      </c>
      <c r="K72" s="36"/>
      <c r="L72" s="36"/>
      <c r="M72" s="36"/>
      <c r="N72" s="35">
        <f t="shared" si="15"/>
        <v>46080</v>
      </c>
      <c r="O72" s="42"/>
      <c r="P72" s="52">
        <v>1868</v>
      </c>
      <c r="Q7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1868</v>
      </c>
      <c r="R72" s="36" t="s">
        <v>229</v>
      </c>
      <c r="S72" s="36" t="s">
        <v>232</v>
      </c>
      <c r="T72" s="36" t="s">
        <v>233</v>
      </c>
      <c r="U72" s="39" t="s">
        <v>400</v>
      </c>
      <c r="V72" s="39" t="s">
        <v>410</v>
      </c>
      <c r="W72" s="39"/>
      <c r="X72" s="36" t="s">
        <v>252</v>
      </c>
      <c r="Y72" s="51">
        <v>2275897</v>
      </c>
      <c r="Z72" s="54"/>
      <c r="AA72" s="36" t="s">
        <v>52</v>
      </c>
      <c r="AB72" s="54"/>
      <c r="AC72" s="44"/>
      <c r="AD72" s="44"/>
      <c r="AE72" s="44"/>
    </row>
    <row r="73" spans="1:31" x14ac:dyDescent="0.25">
      <c r="A73" s="46"/>
      <c r="B73" s="36" t="s">
        <v>32</v>
      </c>
      <c r="C73" s="38" t="str">
        <f t="shared" ca="1" si="13"/>
        <v>Expired</v>
      </c>
      <c r="D73" s="39" t="s">
        <v>33</v>
      </c>
      <c r="E73" s="44" t="s">
        <v>236</v>
      </c>
      <c r="F73" s="44" t="s">
        <v>237</v>
      </c>
      <c r="G73" s="34">
        <v>45017</v>
      </c>
      <c r="H73" s="34">
        <v>46112</v>
      </c>
      <c r="I73" s="35">
        <f t="shared" si="14"/>
        <v>46112</v>
      </c>
      <c r="J73" s="41">
        <f t="shared" si="16"/>
        <v>36</v>
      </c>
      <c r="K73" s="36"/>
      <c r="L73" s="36"/>
      <c r="M73" s="36"/>
      <c r="N73" s="35">
        <f t="shared" si="15"/>
        <v>46112</v>
      </c>
      <c r="O73" s="42"/>
      <c r="P73" s="52">
        <v>460.04</v>
      </c>
      <c r="Q7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153.35</v>
      </c>
      <c r="R73" s="36" t="s">
        <v>229</v>
      </c>
      <c r="S73" s="36" t="s">
        <v>232</v>
      </c>
      <c r="T73" s="36" t="s">
        <v>233</v>
      </c>
      <c r="U73" s="39" t="s">
        <v>401</v>
      </c>
      <c r="V73" s="39" t="s">
        <v>864</v>
      </c>
      <c r="W73" s="39"/>
      <c r="X73" s="39" t="s">
        <v>148</v>
      </c>
      <c r="Y73" s="51" t="s">
        <v>149</v>
      </c>
      <c r="Z73" s="54"/>
      <c r="AA73" s="36" t="s">
        <v>52</v>
      </c>
      <c r="AB73" s="54"/>
      <c r="AC73" s="44"/>
      <c r="AD73" s="44"/>
      <c r="AE73" s="44"/>
    </row>
    <row r="74" spans="1:31" ht="30" x14ac:dyDescent="0.25">
      <c r="A74" s="46"/>
      <c r="B74" s="36" t="s">
        <v>32</v>
      </c>
      <c r="C74" s="38" t="str">
        <f t="shared" ca="1" si="13"/>
        <v>Expired</v>
      </c>
      <c r="D74" s="39" t="s">
        <v>33</v>
      </c>
      <c r="E74" s="44" t="s">
        <v>234</v>
      </c>
      <c r="F74" s="44" t="s">
        <v>238</v>
      </c>
      <c r="G74" s="34">
        <v>45562</v>
      </c>
      <c r="H74" s="34">
        <v>45926</v>
      </c>
      <c r="I74" s="35">
        <f t="shared" si="14"/>
        <v>45926</v>
      </c>
      <c r="J74" s="41">
        <f t="shared" si="16"/>
        <v>12</v>
      </c>
      <c r="K74" s="36"/>
      <c r="L74" s="36"/>
      <c r="M74" s="36"/>
      <c r="N74" s="35">
        <f t="shared" si="15"/>
        <v>45926</v>
      </c>
      <c r="O74" s="42" t="s">
        <v>226</v>
      </c>
      <c r="P74" s="52">
        <v>3584.61</v>
      </c>
      <c r="Q7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3584.61</v>
      </c>
      <c r="R74" s="36" t="s">
        <v>229</v>
      </c>
      <c r="S74" s="36" t="s">
        <v>245</v>
      </c>
      <c r="T74" s="36" t="s">
        <v>246</v>
      </c>
      <c r="U74" s="39" t="s">
        <v>400</v>
      </c>
      <c r="V74" s="39" t="s">
        <v>1121</v>
      </c>
      <c r="W74" s="39"/>
      <c r="X74" s="36" t="s">
        <v>251</v>
      </c>
      <c r="Y74" s="51">
        <v>4354059</v>
      </c>
      <c r="Z74" s="54"/>
      <c r="AA74" s="36" t="s">
        <v>52</v>
      </c>
      <c r="AB74" s="54"/>
      <c r="AC74" s="44"/>
      <c r="AD74" s="44"/>
      <c r="AE74" s="44"/>
    </row>
    <row r="75" spans="1:31" ht="30" x14ac:dyDescent="0.25">
      <c r="A75" s="46"/>
      <c r="B75" s="36" t="s">
        <v>32</v>
      </c>
      <c r="C75" s="38" t="str">
        <f t="shared" ca="1" si="13"/>
        <v>Expired</v>
      </c>
      <c r="D75" s="39" t="s">
        <v>33</v>
      </c>
      <c r="E75" s="44" t="s">
        <v>171</v>
      </c>
      <c r="F75" s="44" t="s">
        <v>239</v>
      </c>
      <c r="G75" s="34">
        <v>45017</v>
      </c>
      <c r="H75" s="34">
        <v>45747</v>
      </c>
      <c r="I75" s="35">
        <f t="shared" si="14"/>
        <v>45747</v>
      </c>
      <c r="J75" s="41">
        <f t="shared" si="16"/>
        <v>24</v>
      </c>
      <c r="K75" s="36"/>
      <c r="L75" s="36"/>
      <c r="M75" s="36"/>
      <c r="N75" s="35">
        <f t="shared" si="15"/>
        <v>45747</v>
      </c>
      <c r="O75" s="42"/>
      <c r="P75" s="52">
        <v>400</v>
      </c>
      <c r="Q7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200</v>
      </c>
      <c r="R75" s="36" t="s">
        <v>229</v>
      </c>
      <c r="S75" s="36" t="s">
        <v>245</v>
      </c>
      <c r="T75" s="36" t="s">
        <v>246</v>
      </c>
      <c r="U75" s="39" t="s">
        <v>403</v>
      </c>
      <c r="V75" s="39" t="s">
        <v>32</v>
      </c>
      <c r="W75" s="39" t="s">
        <v>360</v>
      </c>
      <c r="X75" s="39" t="s">
        <v>128</v>
      </c>
      <c r="Y75" s="51" t="s">
        <v>145</v>
      </c>
      <c r="Z75" s="54"/>
      <c r="AA75" s="36" t="s">
        <v>52</v>
      </c>
      <c r="AB75" s="54"/>
      <c r="AC75" s="44"/>
      <c r="AD75" s="44"/>
      <c r="AE75" s="44"/>
    </row>
    <row r="76" spans="1:31" x14ac:dyDescent="0.25">
      <c r="A76" s="46"/>
      <c r="B76" s="36" t="s">
        <v>32</v>
      </c>
      <c r="C76" s="38" t="str">
        <f t="shared" ca="1" si="13"/>
        <v>Expired</v>
      </c>
      <c r="D76" s="39" t="s">
        <v>33</v>
      </c>
      <c r="E76" s="44" t="s">
        <v>236</v>
      </c>
      <c r="F76" s="44" t="s">
        <v>237</v>
      </c>
      <c r="G76" s="34">
        <v>45017</v>
      </c>
      <c r="H76" s="34">
        <v>46112</v>
      </c>
      <c r="I76" s="35">
        <f t="shared" si="14"/>
        <v>46112</v>
      </c>
      <c r="J76" s="41">
        <f t="shared" si="16"/>
        <v>36</v>
      </c>
      <c r="K76" s="36"/>
      <c r="L76" s="36"/>
      <c r="M76" s="36"/>
      <c r="N76" s="35">
        <f t="shared" si="15"/>
        <v>46112</v>
      </c>
      <c r="O76" s="42"/>
      <c r="P76" s="52">
        <v>1200</v>
      </c>
      <c r="Q7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400</v>
      </c>
      <c r="R76" s="36" t="s">
        <v>229</v>
      </c>
      <c r="S76" s="36" t="s">
        <v>245</v>
      </c>
      <c r="T76" s="36" t="s">
        <v>246</v>
      </c>
      <c r="U76" s="39" t="s">
        <v>401</v>
      </c>
      <c r="V76" s="39" t="s">
        <v>864</v>
      </c>
      <c r="W76" s="39"/>
      <c r="X76" s="36" t="s">
        <v>261</v>
      </c>
      <c r="Y76" s="51" t="s">
        <v>262</v>
      </c>
      <c r="Z76" s="54"/>
      <c r="AA76" s="36" t="s">
        <v>52</v>
      </c>
      <c r="AB76" s="54"/>
      <c r="AC76" s="44"/>
      <c r="AD76" s="44"/>
      <c r="AE76" s="44"/>
    </row>
    <row r="77" spans="1:31" ht="30" x14ac:dyDescent="0.25">
      <c r="A77" s="46"/>
      <c r="B77" s="36" t="s">
        <v>32</v>
      </c>
      <c r="C77" s="38" t="str">
        <f t="shared" ca="1" si="13"/>
        <v>Expired</v>
      </c>
      <c r="D77" s="39" t="s">
        <v>33</v>
      </c>
      <c r="E77" s="44" t="s">
        <v>240</v>
      </c>
      <c r="F77" s="44" t="s">
        <v>241</v>
      </c>
      <c r="G77" s="34">
        <v>45522</v>
      </c>
      <c r="H77" s="34">
        <v>45888</v>
      </c>
      <c r="I77" s="35">
        <f t="shared" si="14"/>
        <v>45888</v>
      </c>
      <c r="J77" s="41">
        <f t="shared" si="16"/>
        <v>12</v>
      </c>
      <c r="K77" s="36"/>
      <c r="L77" s="36"/>
      <c r="M77" s="36"/>
      <c r="N77" s="35">
        <f t="shared" si="15"/>
        <v>45888</v>
      </c>
      <c r="O77" s="42"/>
      <c r="P77" s="52">
        <v>3100</v>
      </c>
      <c r="Q7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3100</v>
      </c>
      <c r="R77" s="36" t="s">
        <v>229</v>
      </c>
      <c r="S77" s="36" t="s">
        <v>245</v>
      </c>
      <c r="T77" s="36" t="s">
        <v>246</v>
      </c>
      <c r="U77" s="39" t="s">
        <v>400</v>
      </c>
      <c r="V77" s="39" t="s">
        <v>410</v>
      </c>
      <c r="W77" s="39"/>
      <c r="X77" s="36" t="s">
        <v>287</v>
      </c>
      <c r="Y77" s="51" t="s">
        <v>288</v>
      </c>
      <c r="Z77" s="54"/>
      <c r="AA77" s="36" t="s">
        <v>52</v>
      </c>
      <c r="AB77" s="54"/>
      <c r="AC77" s="44"/>
      <c r="AD77" s="44"/>
      <c r="AE77" s="44"/>
    </row>
    <row r="78" spans="1:31" x14ac:dyDescent="0.25">
      <c r="A78" s="46"/>
      <c r="B78" s="36" t="s">
        <v>32</v>
      </c>
      <c r="C78" s="38" t="str">
        <f t="shared" ca="1" si="13"/>
        <v>Active</v>
      </c>
      <c r="D78" s="39" t="s">
        <v>33</v>
      </c>
      <c r="E78" s="44" t="s">
        <v>242</v>
      </c>
      <c r="F78" s="44" t="s">
        <v>220</v>
      </c>
      <c r="G78" s="34">
        <v>45627</v>
      </c>
      <c r="H78" s="34">
        <v>46356</v>
      </c>
      <c r="I78" s="35">
        <f t="shared" si="14"/>
        <v>46356</v>
      </c>
      <c r="J78" s="41">
        <f t="shared" si="16"/>
        <v>24</v>
      </c>
      <c r="K78" s="36"/>
      <c r="L78" s="36"/>
      <c r="M78" s="36"/>
      <c r="N78" s="35">
        <f t="shared" si="15"/>
        <v>46356</v>
      </c>
      <c r="O78" s="42"/>
      <c r="P78" s="52">
        <v>300</v>
      </c>
      <c r="Q7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150</v>
      </c>
      <c r="R78" s="36" t="s">
        <v>229</v>
      </c>
      <c r="S78" s="36" t="s">
        <v>245</v>
      </c>
      <c r="T78" s="36" t="s">
        <v>246</v>
      </c>
      <c r="U78" s="39" t="s">
        <v>805</v>
      </c>
      <c r="V78" s="39" t="s">
        <v>637</v>
      </c>
      <c r="W78" s="39"/>
      <c r="X78" s="36" t="s">
        <v>281</v>
      </c>
      <c r="Y78" s="51" t="s">
        <v>282</v>
      </c>
      <c r="Z78" s="54"/>
      <c r="AA78" s="36" t="s">
        <v>52</v>
      </c>
      <c r="AB78" s="54"/>
      <c r="AC78" s="44"/>
      <c r="AD78" s="44"/>
      <c r="AE78" s="44"/>
    </row>
    <row r="79" spans="1:31" ht="30" x14ac:dyDescent="0.25">
      <c r="A79" s="46"/>
      <c r="B79" s="36" t="s">
        <v>32</v>
      </c>
      <c r="C79" s="38" t="str">
        <f t="shared" ca="1" si="13"/>
        <v>Expired</v>
      </c>
      <c r="D79" s="39" t="s">
        <v>33</v>
      </c>
      <c r="E79" s="44" t="s">
        <v>189</v>
      </c>
      <c r="F79" s="44" t="s">
        <v>221</v>
      </c>
      <c r="G79" s="34">
        <v>45663</v>
      </c>
      <c r="H79" s="34">
        <v>46112</v>
      </c>
      <c r="I79" s="35">
        <f t="shared" si="14"/>
        <v>46112</v>
      </c>
      <c r="J79" s="41">
        <f t="shared" si="16"/>
        <v>15</v>
      </c>
      <c r="K79" s="36"/>
      <c r="L79" s="36"/>
      <c r="M79" s="36"/>
      <c r="N79" s="35">
        <f t="shared" si="15"/>
        <v>46112</v>
      </c>
      <c r="O79" s="42"/>
      <c r="P79" s="52">
        <v>300</v>
      </c>
      <c r="Q7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240</v>
      </c>
      <c r="R79" s="36" t="s">
        <v>229</v>
      </c>
      <c r="S79" s="36" t="s">
        <v>245</v>
      </c>
      <c r="T79" s="36" t="s">
        <v>246</v>
      </c>
      <c r="U79" s="39" t="s">
        <v>890</v>
      </c>
      <c r="V79" s="39" t="s">
        <v>907</v>
      </c>
      <c r="W79" s="39"/>
      <c r="X79" s="36" t="s">
        <v>277</v>
      </c>
      <c r="Y79" s="51" t="s">
        <v>278</v>
      </c>
      <c r="Z79" s="54"/>
      <c r="AA79" s="36" t="s">
        <v>52</v>
      </c>
      <c r="AB79" s="54"/>
      <c r="AC79" s="44"/>
      <c r="AD79" s="44"/>
      <c r="AE79" s="44"/>
    </row>
    <row r="80" spans="1:31" x14ac:dyDescent="0.25">
      <c r="A80" s="46"/>
      <c r="B80" s="36" t="s">
        <v>161</v>
      </c>
      <c r="C80" s="38" t="str">
        <f t="shared" ca="1" si="13"/>
        <v>Expired</v>
      </c>
      <c r="D80" s="39" t="s">
        <v>33</v>
      </c>
      <c r="E80" s="44" t="s">
        <v>76</v>
      </c>
      <c r="F80" s="44" t="s">
        <v>107</v>
      </c>
      <c r="G80" s="34">
        <v>45663</v>
      </c>
      <c r="H80" s="34">
        <v>46112</v>
      </c>
      <c r="I80" s="35">
        <f t="shared" si="14"/>
        <v>46112</v>
      </c>
      <c r="J80" s="41">
        <f t="shared" si="16"/>
        <v>15</v>
      </c>
      <c r="K80" s="36"/>
      <c r="L80" s="36"/>
      <c r="M80" s="36"/>
      <c r="N80" s="35">
        <f t="shared" si="15"/>
        <v>46112</v>
      </c>
      <c r="O80" s="42"/>
      <c r="P80" s="52">
        <v>710</v>
      </c>
      <c r="Q8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568</v>
      </c>
      <c r="R80" s="36" t="s">
        <v>229</v>
      </c>
      <c r="S80" s="36" t="s">
        <v>245</v>
      </c>
      <c r="T80" s="36" t="s">
        <v>246</v>
      </c>
      <c r="U80" s="39" t="s">
        <v>413</v>
      </c>
      <c r="V80" s="39" t="s">
        <v>423</v>
      </c>
      <c r="W80" s="39" t="s">
        <v>768</v>
      </c>
      <c r="X80" s="39" t="s">
        <v>124</v>
      </c>
      <c r="Y80" s="51" t="s">
        <v>143</v>
      </c>
      <c r="Z80" s="54"/>
      <c r="AA80" s="36" t="s">
        <v>52</v>
      </c>
      <c r="AB80" s="54"/>
      <c r="AC80" s="44"/>
      <c r="AD80" s="44"/>
      <c r="AE80" s="44"/>
    </row>
    <row r="81" spans="1:31" x14ac:dyDescent="0.25">
      <c r="A81" s="46"/>
      <c r="B81" s="36" t="s">
        <v>161</v>
      </c>
      <c r="C81" s="38" t="str">
        <f t="shared" ca="1" si="13"/>
        <v>Expired</v>
      </c>
      <c r="D81" s="39" t="s">
        <v>33</v>
      </c>
      <c r="E81" s="44" t="s">
        <v>243</v>
      </c>
      <c r="F81" s="44" t="s">
        <v>244</v>
      </c>
      <c r="G81" s="34">
        <v>45139</v>
      </c>
      <c r="H81" s="34">
        <v>45870</v>
      </c>
      <c r="I81" s="35">
        <f t="shared" si="14"/>
        <v>45870</v>
      </c>
      <c r="J81" s="41">
        <f t="shared" si="16"/>
        <v>24</v>
      </c>
      <c r="K81" s="36"/>
      <c r="L81" s="36"/>
      <c r="M81" s="36"/>
      <c r="N81" s="35">
        <f t="shared" si="15"/>
        <v>45870</v>
      </c>
      <c r="O81" s="42"/>
      <c r="P81" s="52">
        <v>1400</v>
      </c>
      <c r="Q8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700</v>
      </c>
      <c r="R81" s="36" t="s">
        <v>229</v>
      </c>
      <c r="S81" s="36" t="s">
        <v>230</v>
      </c>
      <c r="T81" s="36" t="s">
        <v>231</v>
      </c>
      <c r="U81" s="39" t="s">
        <v>401</v>
      </c>
      <c r="V81" s="39" t="s">
        <v>881</v>
      </c>
      <c r="W81" s="39"/>
      <c r="X81" s="36" t="s">
        <v>289</v>
      </c>
      <c r="Y81" s="51" t="s">
        <v>290</v>
      </c>
      <c r="Z81" s="54"/>
      <c r="AA81" s="36" t="s">
        <v>52</v>
      </c>
      <c r="AB81" s="36" t="s">
        <v>247</v>
      </c>
      <c r="AC81" s="44"/>
      <c r="AD81" s="44"/>
      <c r="AE81" s="44"/>
    </row>
    <row r="82" spans="1:31" ht="30" x14ac:dyDescent="0.25">
      <c r="A82" s="46"/>
      <c r="B82" s="36" t="s">
        <v>32</v>
      </c>
      <c r="C82" s="38" t="str">
        <f t="shared" ca="1" si="13"/>
        <v>Active</v>
      </c>
      <c r="D82" s="39"/>
      <c r="E82" s="44" t="s">
        <v>291</v>
      </c>
      <c r="F82" s="44" t="s">
        <v>339</v>
      </c>
      <c r="G82" s="34">
        <v>45887</v>
      </c>
      <c r="H82" s="34">
        <v>46617</v>
      </c>
      <c r="I82" s="35">
        <f t="shared" si="14"/>
        <v>46617</v>
      </c>
      <c r="J82" s="41">
        <f t="shared" si="16"/>
        <v>24</v>
      </c>
      <c r="K82" s="36"/>
      <c r="L82" s="36"/>
      <c r="M82" s="36"/>
      <c r="N82" s="35">
        <f t="shared" si="15"/>
        <v>46617</v>
      </c>
      <c r="O82" s="42"/>
      <c r="P82" s="52">
        <v>157729.04999999999</v>
      </c>
      <c r="Q8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78864.53</v>
      </c>
      <c r="R82" s="39" t="s">
        <v>539</v>
      </c>
      <c r="S82" s="36" t="s">
        <v>309</v>
      </c>
      <c r="T82" s="36" t="s">
        <v>310</v>
      </c>
      <c r="U82" s="39" t="s">
        <v>402</v>
      </c>
      <c r="V82" s="39" t="s">
        <v>360</v>
      </c>
      <c r="W82" s="39"/>
      <c r="X82" s="36" t="s">
        <v>372</v>
      </c>
      <c r="Y82" s="42" t="s">
        <v>376</v>
      </c>
      <c r="Z82" s="54"/>
      <c r="AA82" s="36" t="s">
        <v>52</v>
      </c>
      <c r="AB82" s="54"/>
      <c r="AC82" s="44"/>
      <c r="AD82" s="44"/>
      <c r="AE82" s="44"/>
    </row>
    <row r="83" spans="1:31" ht="30" x14ac:dyDescent="0.25">
      <c r="A83" s="46"/>
      <c r="B83" s="36" t="s">
        <v>32</v>
      </c>
      <c r="C83" s="38" t="str">
        <f t="shared" ca="1" si="13"/>
        <v>Active</v>
      </c>
      <c r="D83" s="39"/>
      <c r="E83" s="44" t="s">
        <v>291</v>
      </c>
      <c r="F83" s="44" t="s">
        <v>339</v>
      </c>
      <c r="G83" s="34">
        <v>45887</v>
      </c>
      <c r="H83" s="34">
        <v>46617</v>
      </c>
      <c r="I83" s="35">
        <f t="shared" si="14"/>
        <v>46617</v>
      </c>
      <c r="J83" s="41">
        <f t="shared" si="16"/>
        <v>24</v>
      </c>
      <c r="K83" s="36"/>
      <c r="L83" s="36"/>
      <c r="M83" s="36"/>
      <c r="N83" s="35">
        <f t="shared" si="15"/>
        <v>46617</v>
      </c>
      <c r="O83" s="42"/>
      <c r="P83" s="52">
        <v>48204</v>
      </c>
      <c r="Q8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24102</v>
      </c>
      <c r="R83" s="39" t="s">
        <v>539</v>
      </c>
      <c r="S83" s="36" t="s">
        <v>309</v>
      </c>
      <c r="T83" s="36" t="s">
        <v>310</v>
      </c>
      <c r="U83" s="39" t="s">
        <v>402</v>
      </c>
      <c r="V83" s="39" t="s">
        <v>360</v>
      </c>
      <c r="W83" s="39"/>
      <c r="X83" s="36" t="s">
        <v>372</v>
      </c>
      <c r="Y83" s="42" t="s">
        <v>376</v>
      </c>
      <c r="Z83" s="54"/>
      <c r="AA83" s="36" t="s">
        <v>52</v>
      </c>
      <c r="AB83" s="54"/>
      <c r="AC83" s="44"/>
      <c r="AD83" s="44"/>
      <c r="AE83" s="44"/>
    </row>
    <row r="84" spans="1:31" ht="30" x14ac:dyDescent="0.25">
      <c r="A84" s="46"/>
      <c r="B84" s="36" t="s">
        <v>32</v>
      </c>
      <c r="C84" s="38" t="str">
        <f t="shared" ca="1" si="13"/>
        <v>Active</v>
      </c>
      <c r="D84" s="39"/>
      <c r="E84" s="44" t="s">
        <v>291</v>
      </c>
      <c r="F84" s="44" t="s">
        <v>339</v>
      </c>
      <c r="G84" s="34">
        <v>45887</v>
      </c>
      <c r="H84" s="34">
        <v>46617</v>
      </c>
      <c r="I84" s="35">
        <f t="shared" si="14"/>
        <v>46617</v>
      </c>
      <c r="J84" s="41">
        <f t="shared" si="16"/>
        <v>24</v>
      </c>
      <c r="K84" s="36"/>
      <c r="L84" s="36"/>
      <c r="M84" s="36"/>
      <c r="N84" s="35">
        <f t="shared" si="15"/>
        <v>46617</v>
      </c>
      <c r="O84" s="42"/>
      <c r="P84" s="52">
        <v>29839.1</v>
      </c>
      <c r="Q8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14919.55</v>
      </c>
      <c r="R84" s="39" t="s">
        <v>539</v>
      </c>
      <c r="S84" s="36" t="s">
        <v>309</v>
      </c>
      <c r="T84" s="36" t="s">
        <v>310</v>
      </c>
      <c r="U84" s="39" t="s">
        <v>402</v>
      </c>
      <c r="V84" s="39" t="s">
        <v>360</v>
      </c>
      <c r="W84" s="39"/>
      <c r="X84" s="36" t="s">
        <v>372</v>
      </c>
      <c r="Y84" s="42" t="s">
        <v>376</v>
      </c>
      <c r="Z84" s="54"/>
      <c r="AA84" s="36" t="s">
        <v>52</v>
      </c>
      <c r="AB84" s="54"/>
      <c r="AC84" s="44"/>
      <c r="AD84" s="44"/>
      <c r="AE84" s="44"/>
    </row>
    <row r="85" spans="1:31" ht="30" x14ac:dyDescent="0.25">
      <c r="A85" s="46"/>
      <c r="B85" s="36" t="s">
        <v>32</v>
      </c>
      <c r="C85" s="38" t="str">
        <f t="shared" ca="1" si="13"/>
        <v>Active</v>
      </c>
      <c r="D85" s="39"/>
      <c r="E85" s="44" t="s">
        <v>291</v>
      </c>
      <c r="F85" s="44" t="s">
        <v>339</v>
      </c>
      <c r="G85" s="34">
        <v>45887</v>
      </c>
      <c r="H85" s="34">
        <v>46617</v>
      </c>
      <c r="I85" s="35">
        <f t="shared" si="14"/>
        <v>46617</v>
      </c>
      <c r="J85" s="41">
        <f t="shared" si="16"/>
        <v>24</v>
      </c>
      <c r="K85" s="36"/>
      <c r="L85" s="36"/>
      <c r="M85" s="36"/>
      <c r="N85" s="35">
        <f t="shared" si="15"/>
        <v>46617</v>
      </c>
      <c r="O85" s="42"/>
      <c r="P85" s="52">
        <v>77981.3</v>
      </c>
      <c r="Q8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38990.65</v>
      </c>
      <c r="R85" s="39" t="s">
        <v>539</v>
      </c>
      <c r="S85" s="36" t="s">
        <v>309</v>
      </c>
      <c r="T85" s="36" t="s">
        <v>310</v>
      </c>
      <c r="U85" s="39" t="s">
        <v>402</v>
      </c>
      <c r="V85" s="39" t="s">
        <v>360</v>
      </c>
      <c r="W85" s="39"/>
      <c r="X85" s="36" t="s">
        <v>372</v>
      </c>
      <c r="Y85" s="42" t="s">
        <v>376</v>
      </c>
      <c r="Z85" s="54"/>
      <c r="AA85" s="36" t="s">
        <v>52</v>
      </c>
      <c r="AB85" s="54"/>
      <c r="AC85" s="44"/>
      <c r="AD85" s="44"/>
      <c r="AE85" s="44"/>
    </row>
    <row r="86" spans="1:31" ht="30" x14ac:dyDescent="0.25">
      <c r="A86" s="46" t="s">
        <v>443</v>
      </c>
      <c r="B86" s="36" t="s">
        <v>535</v>
      </c>
      <c r="C86" s="38" t="str">
        <f t="shared" ca="1" si="13"/>
        <v>Expired</v>
      </c>
      <c r="D86" s="39"/>
      <c r="E86" s="44" t="s">
        <v>436</v>
      </c>
      <c r="F86" s="44" t="s">
        <v>340</v>
      </c>
      <c r="G86" s="34">
        <v>45909</v>
      </c>
      <c r="H86" s="34">
        <v>46112</v>
      </c>
      <c r="I86" s="35">
        <f t="shared" si="14"/>
        <v>46112</v>
      </c>
      <c r="J86" s="41">
        <f t="shared" si="16"/>
        <v>7</v>
      </c>
      <c r="K86" s="36"/>
      <c r="L86" s="36"/>
      <c r="M86" s="36"/>
      <c r="N86" s="35">
        <f t="shared" si="15"/>
        <v>46112</v>
      </c>
      <c r="O86" s="42"/>
      <c r="P86" s="52">
        <v>13313</v>
      </c>
      <c r="Q8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13313</v>
      </c>
      <c r="R86" s="39" t="s">
        <v>539</v>
      </c>
      <c r="S86" s="36" t="s">
        <v>309</v>
      </c>
      <c r="T86" s="36" t="s">
        <v>310</v>
      </c>
      <c r="U86" s="39" t="s">
        <v>402</v>
      </c>
      <c r="V86" s="39" t="s">
        <v>341</v>
      </c>
      <c r="W86" s="39"/>
      <c r="X86" s="36" t="s">
        <v>373</v>
      </c>
      <c r="Y86" s="42" t="s">
        <v>375</v>
      </c>
      <c r="Z86" s="54"/>
      <c r="AA86" s="36" t="s">
        <v>52</v>
      </c>
      <c r="AB86" s="54"/>
      <c r="AC86" s="44"/>
      <c r="AD86" s="44"/>
      <c r="AE86" s="44"/>
    </row>
    <row r="87" spans="1:31" ht="30" x14ac:dyDescent="0.25">
      <c r="A87" s="46"/>
      <c r="B87" s="36" t="s">
        <v>32</v>
      </c>
      <c r="C87" s="38" t="str">
        <f t="shared" ca="1" si="13"/>
        <v>Expired</v>
      </c>
      <c r="D87" s="39"/>
      <c r="E87" s="44" t="s">
        <v>344</v>
      </c>
      <c r="F87" s="44" t="s">
        <v>342</v>
      </c>
      <c r="G87" s="34">
        <v>45748</v>
      </c>
      <c r="H87" s="34">
        <v>46112</v>
      </c>
      <c r="I87" s="35">
        <f t="shared" si="14"/>
        <v>46112</v>
      </c>
      <c r="J87" s="41">
        <f t="shared" si="16"/>
        <v>12</v>
      </c>
      <c r="K87" s="36"/>
      <c r="L87" s="36"/>
      <c r="M87" s="36"/>
      <c r="N87" s="35">
        <f t="shared" si="15"/>
        <v>46112</v>
      </c>
      <c r="O87" s="42"/>
      <c r="P87" s="52">
        <v>40000</v>
      </c>
      <c r="Q8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40000</v>
      </c>
      <c r="R87" s="36" t="s">
        <v>1197</v>
      </c>
      <c r="S87" s="36" t="s">
        <v>368</v>
      </c>
      <c r="T87" s="36" t="s">
        <v>370</v>
      </c>
      <c r="U87" s="39" t="s">
        <v>402</v>
      </c>
      <c r="V87" s="39" t="s">
        <v>360</v>
      </c>
      <c r="W87" s="39"/>
      <c r="X87" s="36" t="s">
        <v>374</v>
      </c>
      <c r="Y87" s="42" t="s">
        <v>378</v>
      </c>
      <c r="Z87" s="54"/>
      <c r="AA87" s="36" t="s">
        <v>52</v>
      </c>
      <c r="AB87" s="54"/>
      <c r="AC87" s="44"/>
      <c r="AD87" s="44"/>
      <c r="AE87" s="44"/>
    </row>
    <row r="88" spans="1:31" ht="30" x14ac:dyDescent="0.25">
      <c r="A88" s="46"/>
      <c r="B88" s="36" t="s">
        <v>32</v>
      </c>
      <c r="C88" s="38" t="str">
        <f t="shared" ca="1" si="13"/>
        <v>Expired</v>
      </c>
      <c r="D88" s="39"/>
      <c r="E88" s="44" t="s">
        <v>344</v>
      </c>
      <c r="F88" s="44" t="s">
        <v>343</v>
      </c>
      <c r="G88" s="34">
        <v>45809</v>
      </c>
      <c r="H88" s="34">
        <v>46112</v>
      </c>
      <c r="I88" s="35">
        <f t="shared" si="14"/>
        <v>46112</v>
      </c>
      <c r="J88" s="41">
        <f t="shared" si="16"/>
        <v>10</v>
      </c>
      <c r="K88" s="36"/>
      <c r="L88" s="36"/>
      <c r="M88" s="36"/>
      <c r="N88" s="35">
        <f t="shared" si="15"/>
        <v>46112</v>
      </c>
      <c r="O88" s="42"/>
      <c r="P88" s="52">
        <v>13303.51</v>
      </c>
      <c r="Q8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13303.51</v>
      </c>
      <c r="R88" s="36" t="s">
        <v>1197</v>
      </c>
      <c r="S88" s="36" t="s">
        <v>368</v>
      </c>
      <c r="T88" s="36" t="s">
        <v>370</v>
      </c>
      <c r="U88" s="39" t="s">
        <v>402</v>
      </c>
      <c r="V88" s="39" t="s">
        <v>360</v>
      </c>
      <c r="W88" s="39"/>
      <c r="X88" s="36" t="s">
        <v>450</v>
      </c>
      <c r="Y88" s="42" t="s">
        <v>451</v>
      </c>
      <c r="Z88" s="54"/>
      <c r="AA88" s="36" t="s">
        <v>52</v>
      </c>
      <c r="AB88" s="54"/>
      <c r="AC88" s="44"/>
      <c r="AD88" s="44"/>
      <c r="AE88" s="44"/>
    </row>
    <row r="89" spans="1:31" ht="30" x14ac:dyDescent="0.25">
      <c r="A89" s="46" t="s">
        <v>444</v>
      </c>
      <c r="B89" s="36" t="s">
        <v>32</v>
      </c>
      <c r="C89" s="38" t="str">
        <f t="shared" ca="1" si="13"/>
        <v>Active</v>
      </c>
      <c r="D89" s="39"/>
      <c r="E89" s="44" t="s">
        <v>345</v>
      </c>
      <c r="F89" s="44" t="s">
        <v>347</v>
      </c>
      <c r="G89" s="34">
        <v>45870</v>
      </c>
      <c r="H89" s="34">
        <v>46370</v>
      </c>
      <c r="I89" s="35">
        <f t="shared" si="14"/>
        <v>46370</v>
      </c>
      <c r="J89" s="41">
        <f t="shared" si="16"/>
        <v>16</v>
      </c>
      <c r="K89" s="36"/>
      <c r="L89" s="36"/>
      <c r="M89" s="36"/>
      <c r="N89" s="35">
        <f t="shared" si="15"/>
        <v>46370</v>
      </c>
      <c r="O89" s="42"/>
      <c r="P89" s="52">
        <v>207600</v>
      </c>
      <c r="Q8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155700</v>
      </c>
      <c r="R89" s="39" t="s">
        <v>539</v>
      </c>
      <c r="S89" s="36" t="s">
        <v>366</v>
      </c>
      <c r="T89" s="36" t="s">
        <v>371</v>
      </c>
      <c r="U89" s="39" t="s">
        <v>402</v>
      </c>
      <c r="V89" s="39" t="s">
        <v>293</v>
      </c>
      <c r="W89" s="39"/>
      <c r="X89" s="36" t="s">
        <v>377</v>
      </c>
      <c r="Y89" s="42" t="s">
        <v>379</v>
      </c>
      <c r="Z89" s="54"/>
      <c r="AA89" s="36" t="s">
        <v>52</v>
      </c>
      <c r="AB89" s="54"/>
      <c r="AC89" s="44"/>
      <c r="AD89" s="44"/>
      <c r="AE89" s="44"/>
    </row>
    <row r="90" spans="1:31" ht="30" x14ac:dyDescent="0.25">
      <c r="A90" s="46"/>
      <c r="B90" s="36" t="s">
        <v>32</v>
      </c>
      <c r="C90" s="38" t="str">
        <f t="shared" ca="1" si="13"/>
        <v>Expired</v>
      </c>
      <c r="D90" s="39"/>
      <c r="E90" s="44" t="s">
        <v>345</v>
      </c>
      <c r="F90" s="44" t="s">
        <v>346</v>
      </c>
      <c r="G90" s="34">
        <v>45848</v>
      </c>
      <c r="H90" s="34">
        <v>45900</v>
      </c>
      <c r="I90" s="35">
        <f t="shared" si="14"/>
        <v>45900</v>
      </c>
      <c r="J90" s="41">
        <f t="shared" si="16"/>
        <v>2</v>
      </c>
      <c r="K90" s="36"/>
      <c r="L90" s="36"/>
      <c r="M90" s="36"/>
      <c r="N90" s="35">
        <f t="shared" si="15"/>
        <v>45900</v>
      </c>
      <c r="O90" s="42"/>
      <c r="P90" s="52">
        <v>2970</v>
      </c>
      <c r="Q9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2970</v>
      </c>
      <c r="R90" s="39" t="s">
        <v>539</v>
      </c>
      <c r="S90" s="36" t="s">
        <v>366</v>
      </c>
      <c r="T90" s="36" t="s">
        <v>371</v>
      </c>
      <c r="U90" s="39" t="s">
        <v>402</v>
      </c>
      <c r="V90" s="39" t="s">
        <v>407</v>
      </c>
      <c r="W90" s="39" t="s">
        <v>408</v>
      </c>
      <c r="X90" s="36" t="s">
        <v>452</v>
      </c>
      <c r="Y90" s="42" t="s">
        <v>380</v>
      </c>
      <c r="Z90" s="54"/>
      <c r="AA90" s="36" t="s">
        <v>52</v>
      </c>
      <c r="AB90" s="54"/>
      <c r="AC90" s="44"/>
      <c r="AD90" s="44"/>
      <c r="AE90" s="44"/>
    </row>
    <row r="91" spans="1:31" ht="30" x14ac:dyDescent="0.25">
      <c r="A91" s="46" t="s">
        <v>445</v>
      </c>
      <c r="B91" s="36" t="s">
        <v>32</v>
      </c>
      <c r="C91" s="38" t="str">
        <f t="shared" ca="1" si="13"/>
        <v>Expired</v>
      </c>
      <c r="D91" s="39"/>
      <c r="E91" s="44" t="s">
        <v>348</v>
      </c>
      <c r="F91" s="44" t="s">
        <v>343</v>
      </c>
      <c r="G91" s="34">
        <v>45909</v>
      </c>
      <c r="H91" s="34">
        <v>46112</v>
      </c>
      <c r="I91" s="35">
        <f t="shared" si="14"/>
        <v>46112</v>
      </c>
      <c r="J91" s="41">
        <f t="shared" si="16"/>
        <v>7</v>
      </c>
      <c r="K91" s="36"/>
      <c r="L91" s="36"/>
      <c r="M91" s="36"/>
      <c r="N91" s="35">
        <f t="shared" si="15"/>
        <v>46112</v>
      </c>
      <c r="O91" s="42"/>
      <c r="P91" s="52">
        <v>10500</v>
      </c>
      <c r="Q9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10500</v>
      </c>
      <c r="R91" s="39" t="s">
        <v>539</v>
      </c>
      <c r="S91" s="36" t="s">
        <v>367</v>
      </c>
      <c r="T91" s="36" t="s">
        <v>369</v>
      </c>
      <c r="U91" s="39" t="s">
        <v>402</v>
      </c>
      <c r="V91" s="39" t="s">
        <v>360</v>
      </c>
      <c r="W91" s="39"/>
      <c r="X91" s="36" t="s">
        <v>382</v>
      </c>
      <c r="Y91" s="42" t="s">
        <v>381</v>
      </c>
      <c r="Z91" s="54"/>
      <c r="AA91" s="36" t="s">
        <v>52</v>
      </c>
      <c r="AB91" s="54"/>
      <c r="AC91" s="44"/>
      <c r="AD91" s="44"/>
      <c r="AE91" s="44"/>
    </row>
    <row r="92" spans="1:31" ht="30" x14ac:dyDescent="0.25">
      <c r="A92" s="46"/>
      <c r="B92" s="36" t="s">
        <v>32</v>
      </c>
      <c r="C92" s="38" t="str">
        <f t="shared" ca="1" si="13"/>
        <v>Expired</v>
      </c>
      <c r="D92" s="39"/>
      <c r="E92" s="44" t="s">
        <v>348</v>
      </c>
      <c r="F92" s="44" t="s">
        <v>341</v>
      </c>
      <c r="G92" s="34">
        <v>45866</v>
      </c>
      <c r="H92" s="34">
        <v>46231</v>
      </c>
      <c r="I92" s="35">
        <f t="shared" si="14"/>
        <v>46231</v>
      </c>
      <c r="J92" s="41">
        <f t="shared" si="16"/>
        <v>12</v>
      </c>
      <c r="K92" s="36"/>
      <c r="L92" s="36"/>
      <c r="M92" s="36"/>
      <c r="N92" s="35">
        <f t="shared" si="15"/>
        <v>46231</v>
      </c>
      <c r="O92" s="42"/>
      <c r="P92" s="52">
        <v>21769.05</v>
      </c>
      <c r="Q9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21769.05</v>
      </c>
      <c r="R92" s="39" t="s">
        <v>539</v>
      </c>
      <c r="S92" s="36" t="s">
        <v>367</v>
      </c>
      <c r="T92" s="36" t="s">
        <v>369</v>
      </c>
      <c r="U92" s="39" t="s">
        <v>402</v>
      </c>
      <c r="V92" s="39" t="s">
        <v>341</v>
      </c>
      <c r="W92" s="39"/>
      <c r="X92" s="36" t="s">
        <v>373</v>
      </c>
      <c r="Y92" s="42" t="s">
        <v>375</v>
      </c>
      <c r="Z92" s="54"/>
      <c r="AA92" s="36" t="s">
        <v>52</v>
      </c>
      <c r="AB92" s="54"/>
      <c r="AC92" s="44"/>
      <c r="AD92" s="44"/>
      <c r="AE92" s="44"/>
    </row>
    <row r="93" spans="1:31" ht="30" x14ac:dyDescent="0.25">
      <c r="A93" s="46"/>
      <c r="B93" s="36" t="s">
        <v>535</v>
      </c>
      <c r="C93" s="38" t="str">
        <f t="shared" ca="1" si="13"/>
        <v>Expired</v>
      </c>
      <c r="D93" s="39"/>
      <c r="E93" s="44" t="s">
        <v>348</v>
      </c>
      <c r="F93" s="44" t="s">
        <v>307</v>
      </c>
      <c r="G93" s="34">
        <v>45882</v>
      </c>
      <c r="H93" s="34">
        <v>45889</v>
      </c>
      <c r="I93" s="35">
        <f t="shared" si="14"/>
        <v>45889</v>
      </c>
      <c r="J93" s="41">
        <f t="shared" si="16"/>
        <v>0</v>
      </c>
      <c r="K93" s="36"/>
      <c r="L93" s="36"/>
      <c r="M93" s="36"/>
      <c r="N93" s="35">
        <f t="shared" si="15"/>
        <v>45889</v>
      </c>
      <c r="O93" s="42"/>
      <c r="P93" s="52">
        <v>1095.58</v>
      </c>
      <c r="Q9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1095.58</v>
      </c>
      <c r="R93" s="39" t="s">
        <v>539</v>
      </c>
      <c r="S93" s="36" t="s">
        <v>309</v>
      </c>
      <c r="T93" s="36" t="s">
        <v>310</v>
      </c>
      <c r="U93" s="39" t="s">
        <v>402</v>
      </c>
      <c r="V93" s="39" t="s">
        <v>1158</v>
      </c>
      <c r="W93" s="39" t="s">
        <v>1160</v>
      </c>
      <c r="X93" s="36" t="s">
        <v>320</v>
      </c>
      <c r="Y93" s="42" t="s">
        <v>321</v>
      </c>
      <c r="Z93" s="54"/>
      <c r="AA93" s="36" t="s">
        <v>52</v>
      </c>
      <c r="AB93" s="54"/>
      <c r="AC93" s="44"/>
      <c r="AD93" s="44"/>
      <c r="AE93" s="44"/>
    </row>
    <row r="94" spans="1:31" ht="30" x14ac:dyDescent="0.25">
      <c r="A94" s="46"/>
      <c r="B94" s="36" t="s">
        <v>32</v>
      </c>
      <c r="C94" s="38" t="str">
        <f t="shared" ca="1" si="13"/>
        <v>Expired</v>
      </c>
      <c r="D94" s="39"/>
      <c r="E94" s="44" t="s">
        <v>348</v>
      </c>
      <c r="F94" s="44" t="s">
        <v>349</v>
      </c>
      <c r="G94" s="34">
        <v>45873</v>
      </c>
      <c r="H94" s="34">
        <v>45900</v>
      </c>
      <c r="I94" s="35">
        <f t="shared" si="14"/>
        <v>45900</v>
      </c>
      <c r="J94" s="41">
        <f t="shared" si="16"/>
        <v>1</v>
      </c>
      <c r="K94" s="36"/>
      <c r="L94" s="36"/>
      <c r="M94" s="36"/>
      <c r="N94" s="35">
        <f t="shared" si="15"/>
        <v>45900</v>
      </c>
      <c r="O94" s="42"/>
      <c r="P94" s="52">
        <v>1625</v>
      </c>
      <c r="Q9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1625</v>
      </c>
      <c r="R94" s="39" t="s">
        <v>539</v>
      </c>
      <c r="S94" s="36" t="s">
        <v>367</v>
      </c>
      <c r="T94" s="36" t="s">
        <v>369</v>
      </c>
      <c r="U94" s="39" t="s">
        <v>402</v>
      </c>
      <c r="V94" s="39" t="s">
        <v>407</v>
      </c>
      <c r="W94" s="39" t="s">
        <v>408</v>
      </c>
      <c r="X94" s="36" t="s">
        <v>337</v>
      </c>
      <c r="Y94" s="42" t="s">
        <v>338</v>
      </c>
      <c r="Z94" s="54"/>
      <c r="AA94" s="36" t="s">
        <v>52</v>
      </c>
      <c r="AB94" s="54"/>
      <c r="AC94" s="44"/>
      <c r="AD94" s="44"/>
      <c r="AE94" s="44"/>
    </row>
    <row r="95" spans="1:31" ht="30" x14ac:dyDescent="0.25">
      <c r="A95" s="46"/>
      <c r="B95" s="36" t="s">
        <v>32</v>
      </c>
      <c r="C95" s="38" t="str">
        <f t="shared" ca="1" si="13"/>
        <v>Expired</v>
      </c>
      <c r="D95" s="39"/>
      <c r="E95" s="44" t="s">
        <v>348</v>
      </c>
      <c r="F95" s="44" t="s">
        <v>350</v>
      </c>
      <c r="G95" s="34">
        <v>45882</v>
      </c>
      <c r="H95" s="34">
        <v>45900</v>
      </c>
      <c r="I95" s="35">
        <f t="shared" si="14"/>
        <v>45900</v>
      </c>
      <c r="J95" s="41">
        <f t="shared" si="16"/>
        <v>1</v>
      </c>
      <c r="K95" s="36"/>
      <c r="L95" s="36"/>
      <c r="M95" s="36"/>
      <c r="N95" s="35">
        <f t="shared" si="15"/>
        <v>45900</v>
      </c>
      <c r="O95" s="42"/>
      <c r="P95" s="52">
        <v>1600</v>
      </c>
      <c r="Q9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1600</v>
      </c>
      <c r="R95" s="39" t="s">
        <v>539</v>
      </c>
      <c r="S95" s="36" t="s">
        <v>367</v>
      </c>
      <c r="T95" s="36" t="s">
        <v>369</v>
      </c>
      <c r="U95" s="39" t="s">
        <v>402</v>
      </c>
      <c r="V95" s="39" t="s">
        <v>407</v>
      </c>
      <c r="W95" s="39" t="s">
        <v>408</v>
      </c>
      <c r="X95" s="36" t="s">
        <v>384</v>
      </c>
      <c r="Y95" s="42" t="s">
        <v>383</v>
      </c>
      <c r="Z95" s="54"/>
      <c r="AA95" s="36" t="s">
        <v>52</v>
      </c>
      <c r="AB95" s="54"/>
      <c r="AC95" s="44"/>
      <c r="AD95" s="44"/>
      <c r="AE95" s="44"/>
    </row>
    <row r="96" spans="1:31" ht="30" x14ac:dyDescent="0.25">
      <c r="A96" s="46"/>
      <c r="B96" s="36" t="s">
        <v>32</v>
      </c>
      <c r="C96" s="38" t="str">
        <f t="shared" ca="1" si="13"/>
        <v>Expired</v>
      </c>
      <c r="D96" s="39"/>
      <c r="E96" s="44" t="s">
        <v>348</v>
      </c>
      <c r="F96" s="44" t="s">
        <v>351</v>
      </c>
      <c r="G96" s="34">
        <v>45873</v>
      </c>
      <c r="H96" s="34">
        <v>45900</v>
      </c>
      <c r="I96" s="35">
        <f t="shared" si="14"/>
        <v>45900</v>
      </c>
      <c r="J96" s="41">
        <f t="shared" si="16"/>
        <v>1</v>
      </c>
      <c r="K96" s="36"/>
      <c r="L96" s="36"/>
      <c r="M96" s="36"/>
      <c r="N96" s="35">
        <f t="shared" si="15"/>
        <v>45900</v>
      </c>
      <c r="O96" s="42"/>
      <c r="P96" s="52">
        <v>1395</v>
      </c>
      <c r="Q9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1395</v>
      </c>
      <c r="R96" s="39" t="s">
        <v>539</v>
      </c>
      <c r="S96" s="36" t="s">
        <v>367</v>
      </c>
      <c r="T96" s="36" t="s">
        <v>369</v>
      </c>
      <c r="U96" s="39" t="s">
        <v>402</v>
      </c>
      <c r="V96" s="39" t="s">
        <v>407</v>
      </c>
      <c r="W96" s="39" t="s">
        <v>408</v>
      </c>
      <c r="X96" s="36" t="s">
        <v>385</v>
      </c>
      <c r="Y96" s="42" t="s">
        <v>386</v>
      </c>
      <c r="Z96" s="54"/>
      <c r="AA96" s="36" t="s">
        <v>52</v>
      </c>
      <c r="AB96" s="54"/>
      <c r="AC96" s="44"/>
      <c r="AD96" s="44"/>
      <c r="AE96" s="44"/>
    </row>
    <row r="97" spans="1:31" ht="30" x14ac:dyDescent="0.25">
      <c r="A97" s="46"/>
      <c r="B97" s="36" t="s">
        <v>32</v>
      </c>
      <c r="C97" s="38" t="str">
        <f t="shared" ca="1" si="13"/>
        <v>Expired</v>
      </c>
      <c r="D97" s="39"/>
      <c r="E97" s="44" t="s">
        <v>348</v>
      </c>
      <c r="F97" s="44" t="s">
        <v>352</v>
      </c>
      <c r="G97" s="34">
        <v>45881</v>
      </c>
      <c r="H97" s="34">
        <v>45900</v>
      </c>
      <c r="I97" s="35">
        <f t="shared" si="14"/>
        <v>45900</v>
      </c>
      <c r="J97" s="41">
        <f t="shared" si="16"/>
        <v>1</v>
      </c>
      <c r="K97" s="36"/>
      <c r="L97" s="36"/>
      <c r="M97" s="36"/>
      <c r="N97" s="35">
        <f t="shared" si="15"/>
        <v>45900</v>
      </c>
      <c r="O97" s="42"/>
      <c r="P97" s="52">
        <v>3420</v>
      </c>
      <c r="Q9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3420</v>
      </c>
      <c r="R97" s="39" t="s">
        <v>539</v>
      </c>
      <c r="S97" s="36" t="s">
        <v>367</v>
      </c>
      <c r="T97" s="36" t="s">
        <v>369</v>
      </c>
      <c r="U97" s="39" t="s">
        <v>402</v>
      </c>
      <c r="V97" s="39" t="s">
        <v>407</v>
      </c>
      <c r="W97" s="39" t="s">
        <v>408</v>
      </c>
      <c r="X97" s="36" t="s">
        <v>387</v>
      </c>
      <c r="Y97" s="42" t="s">
        <v>388</v>
      </c>
      <c r="Z97" s="54"/>
      <c r="AA97" s="36" t="s">
        <v>52</v>
      </c>
      <c r="AB97" s="54"/>
      <c r="AC97" s="44"/>
      <c r="AD97" s="44"/>
      <c r="AE97" s="44"/>
    </row>
    <row r="98" spans="1:31" ht="30" x14ac:dyDescent="0.25">
      <c r="A98" s="46"/>
      <c r="B98" s="36" t="s">
        <v>32</v>
      </c>
      <c r="C98" s="38" t="str">
        <f t="shared" ca="1" si="13"/>
        <v>Expired</v>
      </c>
      <c r="D98" s="39"/>
      <c r="E98" s="44" t="s">
        <v>348</v>
      </c>
      <c r="F98" s="44" t="s">
        <v>353</v>
      </c>
      <c r="G98" s="34">
        <v>45895</v>
      </c>
      <c r="H98" s="34">
        <v>45900</v>
      </c>
      <c r="I98" s="35">
        <f t="shared" si="14"/>
        <v>45900</v>
      </c>
      <c r="J98" s="41">
        <f t="shared" si="16"/>
        <v>0</v>
      </c>
      <c r="K98" s="36"/>
      <c r="L98" s="36"/>
      <c r="M98" s="36"/>
      <c r="N98" s="35">
        <f t="shared" si="15"/>
        <v>45900</v>
      </c>
      <c r="O98" s="42"/>
      <c r="P98" s="52">
        <v>1250</v>
      </c>
      <c r="Q9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1250</v>
      </c>
      <c r="R98" s="39" t="s">
        <v>539</v>
      </c>
      <c r="S98" s="36" t="s">
        <v>367</v>
      </c>
      <c r="T98" s="36" t="s">
        <v>369</v>
      </c>
      <c r="U98" s="39" t="s">
        <v>402</v>
      </c>
      <c r="V98" s="39" t="s">
        <v>407</v>
      </c>
      <c r="W98" s="39" t="s">
        <v>408</v>
      </c>
      <c r="X98" s="36" t="s">
        <v>389</v>
      </c>
      <c r="Y98" s="42" t="s">
        <v>390</v>
      </c>
      <c r="Z98" s="54"/>
      <c r="AA98" s="36" t="s">
        <v>52</v>
      </c>
      <c r="AB98" s="54"/>
      <c r="AC98" s="44"/>
      <c r="AD98" s="44"/>
      <c r="AE98" s="44"/>
    </row>
    <row r="99" spans="1:31" ht="30" x14ac:dyDescent="0.25">
      <c r="A99" s="46"/>
      <c r="B99" s="36" t="s">
        <v>535</v>
      </c>
      <c r="C99" s="38" t="str">
        <f t="shared" ca="1" si="13"/>
        <v>Expired</v>
      </c>
      <c r="D99" s="39"/>
      <c r="E99" s="44" t="s">
        <v>348</v>
      </c>
      <c r="F99" s="44" t="s">
        <v>437</v>
      </c>
      <c r="G99" s="34">
        <v>45888</v>
      </c>
      <c r="H99" s="34">
        <v>45901</v>
      </c>
      <c r="I99" s="35">
        <f t="shared" si="14"/>
        <v>45901</v>
      </c>
      <c r="J99" s="41">
        <f t="shared" si="16"/>
        <v>0</v>
      </c>
      <c r="K99" s="36"/>
      <c r="L99" s="36"/>
      <c r="M99" s="36"/>
      <c r="N99" s="35">
        <f t="shared" si="15"/>
        <v>45901</v>
      </c>
      <c r="O99" s="42"/>
      <c r="P99" s="52">
        <v>425</v>
      </c>
      <c r="Q9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425</v>
      </c>
      <c r="R99" s="39" t="s">
        <v>539</v>
      </c>
      <c r="S99" s="36" t="s">
        <v>367</v>
      </c>
      <c r="T99" s="36" t="s">
        <v>369</v>
      </c>
      <c r="U99" s="39" t="s">
        <v>402</v>
      </c>
      <c r="V99" s="39" t="s">
        <v>407</v>
      </c>
      <c r="W99" s="39" t="s">
        <v>1157</v>
      </c>
      <c r="X99" s="36" t="s">
        <v>391</v>
      </c>
      <c r="Y99" s="42" t="s">
        <v>392</v>
      </c>
      <c r="Z99" s="54"/>
      <c r="AA99" s="36" t="s">
        <v>52</v>
      </c>
      <c r="AB99" s="54"/>
      <c r="AC99" s="44"/>
      <c r="AD99" s="44"/>
      <c r="AE99" s="44"/>
    </row>
    <row r="100" spans="1:31" ht="30" x14ac:dyDescent="0.25">
      <c r="A100" s="46"/>
      <c r="B100" s="36" t="s">
        <v>32</v>
      </c>
      <c r="C100" s="38" t="str">
        <f t="shared" ca="1" si="13"/>
        <v>Expired</v>
      </c>
      <c r="D100" s="39"/>
      <c r="E100" s="44" t="s">
        <v>348</v>
      </c>
      <c r="F100" s="44" t="s">
        <v>354</v>
      </c>
      <c r="G100" s="34">
        <v>45888</v>
      </c>
      <c r="H100" s="34">
        <v>45905</v>
      </c>
      <c r="I100" s="35">
        <f t="shared" si="14"/>
        <v>45905</v>
      </c>
      <c r="J100" s="41">
        <f t="shared" si="16"/>
        <v>1</v>
      </c>
      <c r="K100" s="36"/>
      <c r="L100" s="36"/>
      <c r="M100" s="36"/>
      <c r="N100" s="35">
        <f t="shared" si="15"/>
        <v>45905</v>
      </c>
      <c r="O100" s="42"/>
      <c r="P100" s="52">
        <v>387.75</v>
      </c>
      <c r="Q10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387.75</v>
      </c>
      <c r="R100" s="39" t="s">
        <v>539</v>
      </c>
      <c r="S100" s="36" t="s">
        <v>309</v>
      </c>
      <c r="T100" s="36" t="s">
        <v>310</v>
      </c>
      <c r="U100" s="39" t="s">
        <v>402</v>
      </c>
      <c r="V100" s="39" t="s">
        <v>407</v>
      </c>
      <c r="W100" s="39" t="s">
        <v>408</v>
      </c>
      <c r="X100" s="36" t="s">
        <v>362</v>
      </c>
      <c r="Y100" s="42" t="s">
        <v>393</v>
      </c>
      <c r="Z100" s="54"/>
      <c r="AA100" s="36" t="s">
        <v>52</v>
      </c>
      <c r="AB100" s="54"/>
      <c r="AC100" s="44"/>
      <c r="AD100" s="44"/>
      <c r="AE100" s="44"/>
    </row>
    <row r="101" spans="1:31" ht="30" x14ac:dyDescent="0.25">
      <c r="A101" s="46"/>
      <c r="B101" s="36" t="s">
        <v>32</v>
      </c>
      <c r="C101" s="38" t="str">
        <f t="shared" ca="1" si="13"/>
        <v>Expired</v>
      </c>
      <c r="D101" s="39"/>
      <c r="E101" s="44" t="s">
        <v>348</v>
      </c>
      <c r="F101" s="44" t="s">
        <v>355</v>
      </c>
      <c r="G101" s="34">
        <v>45888</v>
      </c>
      <c r="H101" s="34">
        <v>45905</v>
      </c>
      <c r="I101" s="35">
        <f t="shared" si="14"/>
        <v>45905</v>
      </c>
      <c r="J101" s="41">
        <f t="shared" si="16"/>
        <v>1</v>
      </c>
      <c r="K101" s="36"/>
      <c r="L101" s="36"/>
      <c r="M101" s="36"/>
      <c r="N101" s="35">
        <f t="shared" si="15"/>
        <v>45905</v>
      </c>
      <c r="O101" s="42"/>
      <c r="P101" s="52">
        <v>3400</v>
      </c>
      <c r="Q10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3400</v>
      </c>
      <c r="R101" s="39" t="s">
        <v>539</v>
      </c>
      <c r="S101" s="36" t="s">
        <v>367</v>
      </c>
      <c r="T101" s="36" t="s">
        <v>369</v>
      </c>
      <c r="U101" s="39" t="s">
        <v>402</v>
      </c>
      <c r="V101" s="39" t="s">
        <v>407</v>
      </c>
      <c r="W101" s="39" t="s">
        <v>408</v>
      </c>
      <c r="X101" s="36" t="s">
        <v>453</v>
      </c>
      <c r="Y101" s="42" t="s">
        <v>454</v>
      </c>
      <c r="Z101" s="54"/>
      <c r="AA101" s="36" t="s">
        <v>52</v>
      </c>
      <c r="AB101" s="54"/>
      <c r="AC101" s="44"/>
      <c r="AD101" s="44"/>
      <c r="AE101" s="44"/>
    </row>
    <row r="102" spans="1:31" ht="30" x14ac:dyDescent="0.25">
      <c r="A102" s="46"/>
      <c r="B102" s="36" t="s">
        <v>535</v>
      </c>
      <c r="C102" s="38" t="str">
        <f t="shared" ca="1" si="13"/>
        <v>Expired</v>
      </c>
      <c r="D102" s="39"/>
      <c r="E102" s="44" t="s">
        <v>348</v>
      </c>
      <c r="F102" s="44" t="s">
        <v>438</v>
      </c>
      <c r="G102" s="34">
        <v>45925</v>
      </c>
      <c r="H102" s="34">
        <v>45968</v>
      </c>
      <c r="I102" s="35">
        <f t="shared" si="14"/>
        <v>45968</v>
      </c>
      <c r="J102" s="41">
        <f t="shared" si="16"/>
        <v>1</v>
      </c>
      <c r="K102" s="36"/>
      <c r="L102" s="36"/>
      <c r="M102" s="36"/>
      <c r="N102" s="35">
        <f t="shared" si="15"/>
        <v>45968</v>
      </c>
      <c r="O102" s="42"/>
      <c r="P102" s="52">
        <v>450</v>
      </c>
      <c r="Q10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450</v>
      </c>
      <c r="R102" s="39" t="s">
        <v>539</v>
      </c>
      <c r="S102" s="36" t="s">
        <v>367</v>
      </c>
      <c r="T102" s="36" t="s">
        <v>369</v>
      </c>
      <c r="U102" s="39" t="s">
        <v>402</v>
      </c>
      <c r="V102" s="39" t="s">
        <v>407</v>
      </c>
      <c r="W102" s="39" t="s">
        <v>1157</v>
      </c>
      <c r="X102" s="36" t="s">
        <v>391</v>
      </c>
      <c r="Y102" s="42" t="s">
        <v>392</v>
      </c>
      <c r="Z102" s="54"/>
      <c r="AA102" s="36" t="s">
        <v>52</v>
      </c>
      <c r="AB102" s="54"/>
      <c r="AC102" s="44"/>
      <c r="AD102" s="44"/>
      <c r="AE102" s="44"/>
    </row>
    <row r="103" spans="1:31" ht="30" x14ac:dyDescent="0.25">
      <c r="A103" s="46"/>
      <c r="B103" s="36" t="s">
        <v>32</v>
      </c>
      <c r="C103" s="38" t="str">
        <f t="shared" ca="1" si="13"/>
        <v>Expired</v>
      </c>
      <c r="D103" s="39"/>
      <c r="E103" s="44" t="s">
        <v>348</v>
      </c>
      <c r="F103" s="44" t="s">
        <v>439</v>
      </c>
      <c r="G103" s="34">
        <v>45941</v>
      </c>
      <c r="H103" s="34">
        <v>46010</v>
      </c>
      <c r="I103" s="35">
        <f t="shared" si="14"/>
        <v>46010</v>
      </c>
      <c r="J103" s="41">
        <f t="shared" si="16"/>
        <v>2</v>
      </c>
      <c r="K103" s="36"/>
      <c r="L103" s="36"/>
      <c r="M103" s="36"/>
      <c r="N103" s="35">
        <f t="shared" si="15"/>
        <v>46010</v>
      </c>
      <c r="O103" s="42"/>
      <c r="P103" s="52">
        <v>888</v>
      </c>
      <c r="Q10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888</v>
      </c>
      <c r="R103" s="39" t="s">
        <v>539</v>
      </c>
      <c r="S103" s="36" t="s">
        <v>367</v>
      </c>
      <c r="T103" s="36" t="s">
        <v>369</v>
      </c>
      <c r="U103" s="39" t="s">
        <v>402</v>
      </c>
      <c r="V103" s="39" t="s">
        <v>407</v>
      </c>
      <c r="W103" s="39" t="s">
        <v>408</v>
      </c>
      <c r="X103" s="36" t="s">
        <v>455</v>
      </c>
      <c r="Y103" s="42" t="s">
        <v>456</v>
      </c>
      <c r="Z103" s="54"/>
      <c r="AA103" s="36" t="s">
        <v>52</v>
      </c>
      <c r="AB103" s="54"/>
      <c r="AC103" s="44"/>
      <c r="AD103" s="44"/>
      <c r="AE103" s="44"/>
    </row>
    <row r="104" spans="1:31" ht="30" x14ac:dyDescent="0.25">
      <c r="A104" s="46"/>
      <c r="B104" s="36" t="s">
        <v>32</v>
      </c>
      <c r="C104" s="38" t="str">
        <f t="shared" ca="1" si="13"/>
        <v>Expired</v>
      </c>
      <c r="D104" s="39"/>
      <c r="E104" s="44" t="s">
        <v>348</v>
      </c>
      <c r="F104" s="44" t="s">
        <v>440</v>
      </c>
      <c r="G104" s="34">
        <v>45952</v>
      </c>
      <c r="H104" s="34">
        <v>45975</v>
      </c>
      <c r="I104" s="35">
        <f t="shared" si="14"/>
        <v>45975</v>
      </c>
      <c r="J104" s="41">
        <f t="shared" si="16"/>
        <v>1</v>
      </c>
      <c r="K104" s="36"/>
      <c r="L104" s="36"/>
      <c r="M104" s="36"/>
      <c r="N104" s="35">
        <f t="shared" si="15"/>
        <v>45975</v>
      </c>
      <c r="O104" s="42"/>
      <c r="P104" s="52">
        <v>1700</v>
      </c>
      <c r="Q10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1700</v>
      </c>
      <c r="R104" s="39" t="s">
        <v>539</v>
      </c>
      <c r="S104" s="36" t="s">
        <v>367</v>
      </c>
      <c r="T104" s="36" t="s">
        <v>369</v>
      </c>
      <c r="U104" s="39" t="s">
        <v>402</v>
      </c>
      <c r="V104" s="39" t="s">
        <v>421</v>
      </c>
      <c r="W104" s="39"/>
      <c r="X104" s="36" t="s">
        <v>385</v>
      </c>
      <c r="Y104" s="42" t="s">
        <v>386</v>
      </c>
      <c r="Z104" s="54"/>
      <c r="AA104" s="36" t="s">
        <v>52</v>
      </c>
      <c r="AB104" s="54"/>
      <c r="AC104" s="44"/>
      <c r="AD104" s="44"/>
      <c r="AE104" s="44"/>
    </row>
    <row r="105" spans="1:31" ht="30" x14ac:dyDescent="0.25">
      <c r="A105" s="46" t="s">
        <v>447</v>
      </c>
      <c r="B105" s="36" t="s">
        <v>32</v>
      </c>
      <c r="C105" s="38" t="str">
        <f t="shared" ca="1" si="13"/>
        <v>Not Started</v>
      </c>
      <c r="D105" s="39"/>
      <c r="E105" s="44" t="s">
        <v>356</v>
      </c>
      <c r="F105" s="44" t="s">
        <v>347</v>
      </c>
      <c r="G105" s="34">
        <v>46395</v>
      </c>
      <c r="H105" s="34">
        <v>46507</v>
      </c>
      <c r="I105" s="35">
        <f t="shared" si="14"/>
        <v>46507</v>
      </c>
      <c r="J105" s="41">
        <f t="shared" si="16"/>
        <v>4</v>
      </c>
      <c r="K105" s="36"/>
      <c r="L105" s="36"/>
      <c r="M105" s="36"/>
      <c r="N105" s="35">
        <f t="shared" si="15"/>
        <v>46507</v>
      </c>
      <c r="O105" s="42"/>
      <c r="P105" s="52">
        <v>226278.59</v>
      </c>
      <c r="Q10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226278.59</v>
      </c>
      <c r="R105" s="39" t="s">
        <v>539</v>
      </c>
      <c r="S105" s="36" t="s">
        <v>366</v>
      </c>
      <c r="T105" s="36" t="s">
        <v>371</v>
      </c>
      <c r="U105" s="39" t="s">
        <v>402</v>
      </c>
      <c r="V105" s="39" t="s">
        <v>360</v>
      </c>
      <c r="W105" s="39"/>
      <c r="X105" s="36" t="s">
        <v>363</v>
      </c>
      <c r="Y105" s="42" t="s">
        <v>394</v>
      </c>
      <c r="Z105" s="54"/>
      <c r="AA105" s="36" t="s">
        <v>52</v>
      </c>
      <c r="AB105" s="54"/>
      <c r="AC105" s="44"/>
      <c r="AD105" s="44"/>
      <c r="AE105" s="44"/>
    </row>
    <row r="106" spans="1:31" ht="30" x14ac:dyDescent="0.25">
      <c r="A106" s="46"/>
      <c r="B106" s="36" t="s">
        <v>32</v>
      </c>
      <c r="C106" s="38" t="str">
        <f t="shared" ca="1" si="13"/>
        <v>Expired</v>
      </c>
      <c r="D106" s="39"/>
      <c r="E106" s="44" t="s">
        <v>356</v>
      </c>
      <c r="F106" s="44" t="s">
        <v>357</v>
      </c>
      <c r="G106" s="34">
        <v>45840</v>
      </c>
      <c r="H106" s="34">
        <v>45869</v>
      </c>
      <c r="I106" s="35">
        <f t="shared" si="14"/>
        <v>45869</v>
      </c>
      <c r="J106" s="41">
        <f t="shared" si="16"/>
        <v>1</v>
      </c>
      <c r="K106" s="36"/>
      <c r="L106" s="36"/>
      <c r="M106" s="36"/>
      <c r="N106" s="35">
        <f t="shared" si="15"/>
        <v>45869</v>
      </c>
      <c r="O106" s="42"/>
      <c r="P106" s="52">
        <v>2205.52</v>
      </c>
      <c r="Q10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2205.52</v>
      </c>
      <c r="R106" s="39" t="s">
        <v>539</v>
      </c>
      <c r="S106" s="36" t="s">
        <v>366</v>
      </c>
      <c r="T106" s="36" t="s">
        <v>371</v>
      </c>
      <c r="U106" s="39" t="s">
        <v>402</v>
      </c>
      <c r="V106" s="39" t="s">
        <v>407</v>
      </c>
      <c r="W106" s="39" t="s">
        <v>408</v>
      </c>
      <c r="X106" s="36" t="s">
        <v>362</v>
      </c>
      <c r="Y106" s="42" t="s">
        <v>393</v>
      </c>
      <c r="Z106" s="54"/>
      <c r="AA106" s="36" t="s">
        <v>52</v>
      </c>
      <c r="AB106" s="54"/>
      <c r="AC106" s="44"/>
      <c r="AD106" s="44"/>
      <c r="AE106" s="44"/>
    </row>
    <row r="107" spans="1:31" ht="30" x14ac:dyDescent="0.25">
      <c r="A107" s="46"/>
      <c r="B107" s="36" t="s">
        <v>32</v>
      </c>
      <c r="C107" s="38" t="str">
        <f t="shared" ca="1" si="13"/>
        <v>Expired</v>
      </c>
      <c r="D107" s="39"/>
      <c r="E107" s="44" t="s">
        <v>356</v>
      </c>
      <c r="F107" s="44" t="s">
        <v>358</v>
      </c>
      <c r="G107" s="34">
        <v>45848</v>
      </c>
      <c r="H107" s="34">
        <v>45900</v>
      </c>
      <c r="I107" s="35">
        <f t="shared" si="14"/>
        <v>45900</v>
      </c>
      <c r="J107" s="41">
        <f t="shared" si="16"/>
        <v>2</v>
      </c>
      <c r="K107" s="36"/>
      <c r="L107" s="36"/>
      <c r="M107" s="36"/>
      <c r="N107" s="35">
        <f t="shared" si="15"/>
        <v>45900</v>
      </c>
      <c r="O107" s="42"/>
      <c r="P107" s="52">
        <v>2200</v>
      </c>
      <c r="Q10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2200</v>
      </c>
      <c r="R107" s="39" t="s">
        <v>539</v>
      </c>
      <c r="S107" s="36" t="s">
        <v>366</v>
      </c>
      <c r="T107" s="36" t="s">
        <v>371</v>
      </c>
      <c r="U107" s="39" t="s">
        <v>402</v>
      </c>
      <c r="V107" s="39" t="s">
        <v>407</v>
      </c>
      <c r="W107" s="39" t="s">
        <v>408</v>
      </c>
      <c r="X107" s="36" t="s">
        <v>364</v>
      </c>
      <c r="Y107" s="42" t="s">
        <v>395</v>
      </c>
      <c r="Z107" s="54"/>
      <c r="AA107" s="36" t="s">
        <v>52</v>
      </c>
      <c r="AB107" s="54"/>
      <c r="AC107" s="44"/>
      <c r="AD107" s="44"/>
      <c r="AE107" s="44"/>
    </row>
    <row r="108" spans="1:31" ht="30" x14ac:dyDescent="0.25">
      <c r="A108" s="46"/>
      <c r="B108" s="36" t="s">
        <v>32</v>
      </c>
      <c r="C108" s="38" t="str">
        <f t="shared" ca="1" si="13"/>
        <v>Expired</v>
      </c>
      <c r="D108" s="39"/>
      <c r="E108" s="44" t="s">
        <v>356</v>
      </c>
      <c r="F108" s="44" t="s">
        <v>446</v>
      </c>
      <c r="G108" s="34">
        <v>45964</v>
      </c>
      <c r="H108" s="34">
        <v>45978</v>
      </c>
      <c r="I108" s="35">
        <f t="shared" si="14"/>
        <v>45978</v>
      </c>
      <c r="J108" s="41">
        <f t="shared" si="16"/>
        <v>0</v>
      </c>
      <c r="K108" s="36"/>
      <c r="L108" s="36"/>
      <c r="M108" s="36"/>
      <c r="N108" s="35">
        <f t="shared" si="15"/>
        <v>45978</v>
      </c>
      <c r="O108" s="42"/>
      <c r="P108" s="52">
        <v>2704</v>
      </c>
      <c r="Q10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2704</v>
      </c>
      <c r="R108" s="39" t="s">
        <v>539</v>
      </c>
      <c r="S108" s="36" t="s">
        <v>366</v>
      </c>
      <c r="T108" s="36" t="s">
        <v>371</v>
      </c>
      <c r="U108" s="39" t="s">
        <v>402</v>
      </c>
      <c r="V108" s="39" t="s">
        <v>360</v>
      </c>
      <c r="W108" s="39"/>
      <c r="X108" s="36" t="s">
        <v>457</v>
      </c>
      <c r="Y108" s="36" t="s">
        <v>458</v>
      </c>
      <c r="Z108" s="54"/>
      <c r="AA108" s="36" t="s">
        <v>52</v>
      </c>
      <c r="AB108" s="54"/>
      <c r="AC108" s="44"/>
      <c r="AD108" s="44"/>
      <c r="AE108" s="44"/>
    </row>
    <row r="109" spans="1:31" ht="30" x14ac:dyDescent="0.25">
      <c r="A109" s="46"/>
      <c r="B109" s="36" t="s">
        <v>32</v>
      </c>
      <c r="C109" s="38" t="str">
        <f t="shared" ref="C109:C172" ca="1" si="17">IF(G109="","",IF(TODAY()&lt;G109,"Not Started",IF(H109="","",IF(I109&lt;&gt;"",IF(AND(TODAY()&gt;=G109,TODAY()&lt;=I109),"Active","Expired"),IF(AND(TODAY()&gt;=G109,TODAY()&lt;=H109),"Active","Expired")))))</f>
        <v>Expired</v>
      </c>
      <c r="D109" s="39"/>
      <c r="E109" s="44" t="s">
        <v>359</v>
      </c>
      <c r="F109" s="44" t="s">
        <v>351</v>
      </c>
      <c r="G109" s="34">
        <v>45932</v>
      </c>
      <c r="H109" s="34">
        <v>45991</v>
      </c>
      <c r="I109" s="35">
        <f t="shared" ref="I109:I126" si="18">EDATE(H109, M109 * L109)</f>
        <v>45991</v>
      </c>
      <c r="J109" s="41">
        <f t="shared" ref="J109:J131" si="19">IF(H109="","",ROUND((H109-G109)/365*12,0))</f>
        <v>2</v>
      </c>
      <c r="K109" s="36"/>
      <c r="L109" s="36"/>
      <c r="M109" s="36"/>
      <c r="N109" s="35">
        <f t="shared" ref="N109:N126" si="20">EDATE(H109, K109 * L109)</f>
        <v>45991</v>
      </c>
      <c r="O109" s="42"/>
      <c r="P109" s="52">
        <v>1145</v>
      </c>
      <c r="Q10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1145</v>
      </c>
      <c r="R109" s="39" t="s">
        <v>539</v>
      </c>
      <c r="S109" s="36" t="s">
        <v>367</v>
      </c>
      <c r="T109" s="36" t="s">
        <v>369</v>
      </c>
      <c r="U109" s="39" t="s">
        <v>402</v>
      </c>
      <c r="V109" s="39" t="s">
        <v>407</v>
      </c>
      <c r="W109" s="39" t="s">
        <v>408</v>
      </c>
      <c r="X109" s="36" t="s">
        <v>385</v>
      </c>
      <c r="Y109" s="42" t="s">
        <v>386</v>
      </c>
      <c r="Z109" s="54"/>
      <c r="AA109" s="36" t="s">
        <v>52</v>
      </c>
      <c r="AB109" s="54"/>
      <c r="AC109" s="44"/>
      <c r="AD109" s="44"/>
      <c r="AE109" s="44"/>
    </row>
    <row r="110" spans="1:31" ht="30" x14ac:dyDescent="0.25">
      <c r="A110" s="46" t="s">
        <v>449</v>
      </c>
      <c r="B110" s="36" t="s">
        <v>32</v>
      </c>
      <c r="C110" s="38" t="str">
        <f t="shared" ca="1" si="17"/>
        <v>Expired</v>
      </c>
      <c r="D110" s="39"/>
      <c r="E110" s="44" t="s">
        <v>441</v>
      </c>
      <c r="F110" s="44" t="s">
        <v>361</v>
      </c>
      <c r="G110" s="34">
        <v>45778</v>
      </c>
      <c r="H110" s="34">
        <v>46112</v>
      </c>
      <c r="I110" s="35">
        <f t="shared" si="18"/>
        <v>46112</v>
      </c>
      <c r="J110" s="41">
        <f t="shared" si="19"/>
        <v>11</v>
      </c>
      <c r="K110" s="36"/>
      <c r="L110" s="36"/>
      <c r="M110" s="36"/>
      <c r="N110" s="35">
        <f t="shared" si="20"/>
        <v>46112</v>
      </c>
      <c r="O110" s="42"/>
      <c r="P110" s="52">
        <v>11000</v>
      </c>
      <c r="Q11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11000</v>
      </c>
      <c r="R110" s="39" t="s">
        <v>539</v>
      </c>
      <c r="S110" s="36" t="s">
        <v>309</v>
      </c>
      <c r="T110" s="36" t="s">
        <v>310</v>
      </c>
      <c r="U110" s="39" t="s">
        <v>402</v>
      </c>
      <c r="V110" s="39" t="s">
        <v>360</v>
      </c>
      <c r="W110" s="39"/>
      <c r="X110" s="36" t="s">
        <v>397</v>
      </c>
      <c r="Y110" s="42" t="s">
        <v>398</v>
      </c>
      <c r="Z110" s="54"/>
      <c r="AA110" s="36" t="s">
        <v>52</v>
      </c>
      <c r="AB110" s="54"/>
      <c r="AC110" s="44"/>
      <c r="AD110" s="44"/>
      <c r="AE110" s="44"/>
    </row>
    <row r="111" spans="1:31" ht="30" x14ac:dyDescent="0.25">
      <c r="A111" s="46" t="s">
        <v>448</v>
      </c>
      <c r="B111" s="36" t="s">
        <v>32</v>
      </c>
      <c r="C111" s="38" t="str">
        <f t="shared" ca="1" si="17"/>
        <v>Expired</v>
      </c>
      <c r="D111" s="39"/>
      <c r="E111" s="44" t="s">
        <v>442</v>
      </c>
      <c r="F111" s="44" t="s">
        <v>347</v>
      </c>
      <c r="G111" s="34">
        <v>45908</v>
      </c>
      <c r="H111" s="34">
        <v>46273</v>
      </c>
      <c r="I111" s="35">
        <f t="shared" si="18"/>
        <v>46273</v>
      </c>
      <c r="J111" s="41">
        <f t="shared" si="19"/>
        <v>12</v>
      </c>
      <c r="K111" s="36"/>
      <c r="L111" s="36"/>
      <c r="M111" s="36"/>
      <c r="N111" s="35">
        <f t="shared" si="20"/>
        <v>46273</v>
      </c>
      <c r="O111" s="42"/>
      <c r="P111" s="52">
        <v>82762</v>
      </c>
      <c r="Q11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82762</v>
      </c>
      <c r="R111" s="39" t="s">
        <v>539</v>
      </c>
      <c r="S111" s="36" t="s">
        <v>367</v>
      </c>
      <c r="T111" s="36" t="s">
        <v>369</v>
      </c>
      <c r="U111" s="39" t="s">
        <v>402</v>
      </c>
      <c r="V111" s="39" t="s">
        <v>293</v>
      </c>
      <c r="W111" s="39"/>
      <c r="X111" s="36" t="s">
        <v>365</v>
      </c>
      <c r="Y111" s="42" t="s">
        <v>399</v>
      </c>
      <c r="Z111" s="54"/>
      <c r="AA111" s="36" t="s">
        <v>52</v>
      </c>
      <c r="AB111" s="54"/>
      <c r="AC111" s="44"/>
      <c r="AD111" s="44"/>
      <c r="AE111" s="44"/>
    </row>
    <row r="112" spans="1:31" ht="45" x14ac:dyDescent="0.25">
      <c r="A112" s="46"/>
      <c r="B112" s="36" t="s">
        <v>535</v>
      </c>
      <c r="C112" s="38" t="str">
        <f t="shared" ca="1" si="17"/>
        <v>Expired</v>
      </c>
      <c r="D112" s="39"/>
      <c r="E112" s="44" t="s">
        <v>491</v>
      </c>
      <c r="F112" s="44" t="s">
        <v>307</v>
      </c>
      <c r="G112" s="34">
        <v>45882</v>
      </c>
      <c r="H112" s="34">
        <v>45889</v>
      </c>
      <c r="I112" s="35">
        <f t="shared" si="18"/>
        <v>45889</v>
      </c>
      <c r="J112" s="41">
        <f t="shared" si="19"/>
        <v>0</v>
      </c>
      <c r="K112" s="36"/>
      <c r="L112" s="36"/>
      <c r="M112" s="36"/>
      <c r="N112" s="35">
        <f t="shared" si="20"/>
        <v>45889</v>
      </c>
      <c r="O112" s="42"/>
      <c r="P112" s="52">
        <v>5199</v>
      </c>
      <c r="Q11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5199</v>
      </c>
      <c r="R112" s="39" t="s">
        <v>539</v>
      </c>
      <c r="S112" s="36" t="s">
        <v>309</v>
      </c>
      <c r="T112" s="36" t="s">
        <v>310</v>
      </c>
      <c r="U112" s="39" t="s">
        <v>402</v>
      </c>
      <c r="V112" s="39" t="s">
        <v>1158</v>
      </c>
      <c r="W112" s="39" t="s">
        <v>1160</v>
      </c>
      <c r="X112" s="36" t="s">
        <v>320</v>
      </c>
      <c r="Y112" s="42" t="s">
        <v>321</v>
      </c>
      <c r="Z112" s="54"/>
      <c r="AA112" s="36" t="s">
        <v>52</v>
      </c>
      <c r="AB112" s="54"/>
      <c r="AC112" s="44"/>
      <c r="AD112" s="44"/>
      <c r="AE112" s="44"/>
    </row>
    <row r="113" spans="1:31" ht="30" x14ac:dyDescent="0.25">
      <c r="A113" s="46"/>
      <c r="B113" s="36" t="s">
        <v>32</v>
      </c>
      <c r="C113" s="38" t="str">
        <f t="shared" ca="1" si="17"/>
        <v>Expired</v>
      </c>
      <c r="D113" s="39"/>
      <c r="E113" s="44" t="s">
        <v>492</v>
      </c>
      <c r="F113" s="44" t="s">
        <v>308</v>
      </c>
      <c r="G113" s="34">
        <v>45876</v>
      </c>
      <c r="H113" s="34">
        <v>45900</v>
      </c>
      <c r="I113" s="35">
        <f t="shared" si="18"/>
        <v>45900</v>
      </c>
      <c r="J113" s="41">
        <f t="shared" si="19"/>
        <v>1</v>
      </c>
      <c r="K113" s="36"/>
      <c r="L113" s="36"/>
      <c r="M113" s="36"/>
      <c r="N113" s="35">
        <f t="shared" si="20"/>
        <v>45900</v>
      </c>
      <c r="O113" s="42"/>
      <c r="P113" s="52">
        <v>1200</v>
      </c>
      <c r="Q11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1200</v>
      </c>
      <c r="R113" s="39" t="s">
        <v>539</v>
      </c>
      <c r="S113" s="36" t="s">
        <v>309</v>
      </c>
      <c r="T113" s="36" t="s">
        <v>310</v>
      </c>
      <c r="U113" s="39" t="s">
        <v>402</v>
      </c>
      <c r="V113" s="39" t="s">
        <v>293</v>
      </c>
      <c r="W113" s="39"/>
      <c r="X113" s="36" t="s">
        <v>322</v>
      </c>
      <c r="Y113" s="42" t="s">
        <v>323</v>
      </c>
      <c r="Z113" s="54"/>
      <c r="AA113" s="36" t="s">
        <v>52</v>
      </c>
      <c r="AB113" s="54"/>
      <c r="AC113" s="44"/>
      <c r="AD113" s="44"/>
      <c r="AE113" s="44"/>
    </row>
    <row r="114" spans="1:31" ht="30" x14ac:dyDescent="0.25">
      <c r="A114" s="46" t="s">
        <v>313</v>
      </c>
      <c r="B114" s="36" t="s">
        <v>32</v>
      </c>
      <c r="C114" s="38" t="str">
        <f t="shared" ca="1" si="17"/>
        <v>Expired</v>
      </c>
      <c r="D114" s="39"/>
      <c r="E114" s="44" t="s">
        <v>493</v>
      </c>
      <c r="F114" s="44" t="s">
        <v>292</v>
      </c>
      <c r="G114" s="34">
        <v>45413</v>
      </c>
      <c r="H114" s="34">
        <v>45778</v>
      </c>
      <c r="I114" s="35">
        <f t="shared" si="18"/>
        <v>45778</v>
      </c>
      <c r="J114" s="41">
        <f t="shared" si="19"/>
        <v>12</v>
      </c>
      <c r="K114" s="36"/>
      <c r="L114" s="36"/>
      <c r="M114" s="36"/>
      <c r="N114" s="35">
        <f t="shared" si="20"/>
        <v>45778</v>
      </c>
      <c r="O114" s="42"/>
      <c r="P114" s="52">
        <v>20806</v>
      </c>
      <c r="Q11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20806</v>
      </c>
      <c r="R114" s="39" t="s">
        <v>539</v>
      </c>
      <c r="S114" s="36" t="s">
        <v>311</v>
      </c>
      <c r="T114" s="36" t="s">
        <v>312</v>
      </c>
      <c r="U114" s="39" t="s">
        <v>402</v>
      </c>
      <c r="V114" s="39" t="s">
        <v>360</v>
      </c>
      <c r="W114" s="39"/>
      <c r="X114" s="36" t="s">
        <v>324</v>
      </c>
      <c r="Y114" s="42" t="s">
        <v>329</v>
      </c>
      <c r="Z114" s="36" t="s">
        <v>56</v>
      </c>
      <c r="AA114" s="36" t="s">
        <v>52</v>
      </c>
      <c r="AB114" s="54"/>
      <c r="AC114" s="44"/>
      <c r="AD114" s="44"/>
      <c r="AE114" s="44"/>
    </row>
    <row r="115" spans="1:31" ht="30" x14ac:dyDescent="0.25">
      <c r="A115" s="46" t="s">
        <v>461</v>
      </c>
      <c r="B115" s="36" t="s">
        <v>32</v>
      </c>
      <c r="C115" s="38" t="str">
        <f t="shared" ca="1" si="17"/>
        <v>Active</v>
      </c>
      <c r="D115" s="39"/>
      <c r="E115" s="44" t="s">
        <v>493</v>
      </c>
      <c r="F115" s="44" t="s">
        <v>292</v>
      </c>
      <c r="G115" s="34">
        <v>45813</v>
      </c>
      <c r="H115" s="34">
        <v>46543</v>
      </c>
      <c r="I115" s="35">
        <f t="shared" si="18"/>
        <v>46543</v>
      </c>
      <c r="J115" s="41">
        <f t="shared" si="19"/>
        <v>24</v>
      </c>
      <c r="K115" s="36"/>
      <c r="L115" s="36"/>
      <c r="M115" s="36"/>
      <c r="N115" s="35">
        <f t="shared" si="20"/>
        <v>46543</v>
      </c>
      <c r="O115" s="42"/>
      <c r="P115" s="52">
        <v>123550</v>
      </c>
      <c r="Q11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61775</v>
      </c>
      <c r="R115" s="39" t="s">
        <v>539</v>
      </c>
      <c r="S115" s="36" t="s">
        <v>311</v>
      </c>
      <c r="T115" s="36" t="s">
        <v>312</v>
      </c>
      <c r="U115" s="39" t="s">
        <v>402</v>
      </c>
      <c r="V115" s="39" t="s">
        <v>360</v>
      </c>
      <c r="W115" s="39"/>
      <c r="X115" s="36" t="s">
        <v>325</v>
      </c>
      <c r="Y115" s="42" t="s">
        <v>328</v>
      </c>
      <c r="Z115" s="36" t="s">
        <v>56</v>
      </c>
      <c r="AA115" s="36" t="s">
        <v>52</v>
      </c>
      <c r="AB115" s="54"/>
      <c r="AC115" s="44"/>
      <c r="AD115" s="44"/>
      <c r="AE115" s="44"/>
    </row>
    <row r="116" spans="1:31" ht="30" x14ac:dyDescent="0.25">
      <c r="A116" s="46" t="s">
        <v>314</v>
      </c>
      <c r="B116" s="36" t="s">
        <v>32</v>
      </c>
      <c r="C116" s="38" t="str">
        <f t="shared" ca="1" si="17"/>
        <v>Active</v>
      </c>
      <c r="D116" s="39"/>
      <c r="E116" s="44" t="s">
        <v>494</v>
      </c>
      <c r="F116" s="44" t="s">
        <v>293</v>
      </c>
      <c r="G116" s="34">
        <v>45381</v>
      </c>
      <c r="H116" s="34">
        <v>46477</v>
      </c>
      <c r="I116" s="35">
        <f t="shared" si="18"/>
        <v>46477</v>
      </c>
      <c r="J116" s="41">
        <f t="shared" si="19"/>
        <v>36</v>
      </c>
      <c r="K116" s="36"/>
      <c r="L116" s="36"/>
      <c r="M116" s="36"/>
      <c r="N116" s="35">
        <f t="shared" si="20"/>
        <v>46477</v>
      </c>
      <c r="O116" s="42"/>
      <c r="P116" s="52">
        <v>121500</v>
      </c>
      <c r="Q11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40500</v>
      </c>
      <c r="R116" s="39" t="s">
        <v>539</v>
      </c>
      <c r="S116" s="36" t="s">
        <v>311</v>
      </c>
      <c r="T116" s="36" t="s">
        <v>312</v>
      </c>
      <c r="U116" s="39" t="s">
        <v>402</v>
      </c>
      <c r="V116" s="39" t="s">
        <v>293</v>
      </c>
      <c r="W116" s="39"/>
      <c r="X116" s="36" t="s">
        <v>506</v>
      </c>
      <c r="Y116" s="42" t="s">
        <v>507</v>
      </c>
      <c r="Z116" s="36" t="s">
        <v>56</v>
      </c>
      <c r="AA116" s="36" t="s">
        <v>52</v>
      </c>
      <c r="AB116" s="54"/>
      <c r="AC116" s="44"/>
      <c r="AD116" s="44"/>
      <c r="AE116" s="44"/>
    </row>
    <row r="117" spans="1:31" ht="30" x14ac:dyDescent="0.25">
      <c r="A117" s="46" t="s">
        <v>315</v>
      </c>
      <c r="B117" s="36" t="s">
        <v>32</v>
      </c>
      <c r="C117" s="38" t="str">
        <f t="shared" ca="1" si="17"/>
        <v>Active</v>
      </c>
      <c r="D117" s="39"/>
      <c r="E117" s="44" t="s">
        <v>495</v>
      </c>
      <c r="F117" s="44" t="s">
        <v>294</v>
      </c>
      <c r="G117" s="34">
        <v>45413</v>
      </c>
      <c r="H117" s="34">
        <v>46477</v>
      </c>
      <c r="I117" s="35">
        <f t="shared" si="18"/>
        <v>46477</v>
      </c>
      <c r="J117" s="41">
        <f t="shared" si="19"/>
        <v>35</v>
      </c>
      <c r="K117" s="36"/>
      <c r="L117" s="36"/>
      <c r="M117" s="36"/>
      <c r="N117" s="35">
        <f t="shared" si="20"/>
        <v>46477</v>
      </c>
      <c r="O117" s="42"/>
      <c r="P117" s="52">
        <v>18620</v>
      </c>
      <c r="Q11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6384</v>
      </c>
      <c r="R117" s="39" t="s">
        <v>539</v>
      </c>
      <c r="S117" s="36" t="s">
        <v>311</v>
      </c>
      <c r="T117" s="36" t="s">
        <v>312</v>
      </c>
      <c r="U117" s="39" t="s">
        <v>402</v>
      </c>
      <c r="V117" s="39" t="s">
        <v>293</v>
      </c>
      <c r="W117" s="39"/>
      <c r="X117" s="36" t="s">
        <v>326</v>
      </c>
      <c r="Y117" s="42" t="s">
        <v>327</v>
      </c>
      <c r="Z117" s="36" t="s">
        <v>56</v>
      </c>
      <c r="AA117" s="36" t="s">
        <v>52</v>
      </c>
      <c r="AB117" s="54"/>
      <c r="AC117" s="44"/>
      <c r="AD117" s="44"/>
      <c r="AE117" s="44"/>
    </row>
    <row r="118" spans="1:31" ht="30" x14ac:dyDescent="0.25">
      <c r="A118" s="46" t="s">
        <v>316</v>
      </c>
      <c r="B118" s="36" t="s">
        <v>32</v>
      </c>
      <c r="C118" s="38" t="str">
        <f t="shared" ca="1" si="17"/>
        <v>Active</v>
      </c>
      <c r="D118" s="39"/>
      <c r="E118" s="44" t="s">
        <v>496</v>
      </c>
      <c r="F118" s="44" t="s">
        <v>295</v>
      </c>
      <c r="G118" s="34">
        <v>45413</v>
      </c>
      <c r="H118" s="34">
        <v>46477</v>
      </c>
      <c r="I118" s="35">
        <f t="shared" si="18"/>
        <v>46477</v>
      </c>
      <c r="J118" s="41">
        <f t="shared" si="19"/>
        <v>35</v>
      </c>
      <c r="K118" s="36"/>
      <c r="L118" s="36"/>
      <c r="M118" s="36"/>
      <c r="N118" s="35">
        <f t="shared" si="20"/>
        <v>46477</v>
      </c>
      <c r="O118" s="42"/>
      <c r="P118" s="52">
        <v>30450</v>
      </c>
      <c r="Q11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10440</v>
      </c>
      <c r="R118" s="39" t="s">
        <v>539</v>
      </c>
      <c r="S118" s="36" t="s">
        <v>311</v>
      </c>
      <c r="T118" s="36" t="s">
        <v>312</v>
      </c>
      <c r="U118" s="39" t="s">
        <v>402</v>
      </c>
      <c r="V118" s="39" t="s">
        <v>341</v>
      </c>
      <c r="W118" s="39"/>
      <c r="X118" s="36" t="s">
        <v>330</v>
      </c>
      <c r="Y118" s="42" t="s">
        <v>331</v>
      </c>
      <c r="Z118" s="36" t="s">
        <v>56</v>
      </c>
      <c r="AA118" s="36" t="s">
        <v>52</v>
      </c>
      <c r="AB118" s="54"/>
      <c r="AC118" s="44"/>
      <c r="AD118" s="44"/>
      <c r="AE118" s="44"/>
    </row>
    <row r="119" spans="1:31" ht="30" x14ac:dyDescent="0.25">
      <c r="A119" s="46" t="s">
        <v>317</v>
      </c>
      <c r="B119" s="36" t="s">
        <v>32</v>
      </c>
      <c r="C119" s="38" t="str">
        <f t="shared" ca="1" si="17"/>
        <v>Active</v>
      </c>
      <c r="D119" s="39"/>
      <c r="E119" s="44" t="s">
        <v>497</v>
      </c>
      <c r="F119" s="44" t="s">
        <v>296</v>
      </c>
      <c r="G119" s="34">
        <v>45413</v>
      </c>
      <c r="H119" s="34">
        <v>46477</v>
      </c>
      <c r="I119" s="35">
        <f t="shared" si="18"/>
        <v>46477</v>
      </c>
      <c r="J119" s="41">
        <f t="shared" si="19"/>
        <v>35</v>
      </c>
      <c r="K119" s="36"/>
      <c r="L119" s="36"/>
      <c r="M119" s="36"/>
      <c r="N119" s="35">
        <f t="shared" si="20"/>
        <v>46477</v>
      </c>
      <c r="O119" s="42"/>
      <c r="P119" s="52">
        <v>93500</v>
      </c>
      <c r="Q11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32057.14</v>
      </c>
      <c r="R119" s="39" t="s">
        <v>539</v>
      </c>
      <c r="S119" s="36" t="s">
        <v>311</v>
      </c>
      <c r="T119" s="36" t="s">
        <v>312</v>
      </c>
      <c r="U119" s="39" t="s">
        <v>402</v>
      </c>
      <c r="V119" s="39" t="s">
        <v>341</v>
      </c>
      <c r="W119" s="39"/>
      <c r="X119" s="36" t="s">
        <v>330</v>
      </c>
      <c r="Y119" s="42" t="s">
        <v>331</v>
      </c>
      <c r="Z119" s="36" t="s">
        <v>56</v>
      </c>
      <c r="AA119" s="36" t="s">
        <v>52</v>
      </c>
      <c r="AB119" s="54"/>
      <c r="AC119" s="44"/>
      <c r="AD119" s="44"/>
      <c r="AE119" s="44"/>
    </row>
    <row r="120" spans="1:31" ht="30" x14ac:dyDescent="0.25">
      <c r="A120" s="46" t="s">
        <v>318</v>
      </c>
      <c r="B120" s="36" t="s">
        <v>32</v>
      </c>
      <c r="C120" s="38" t="str">
        <f t="shared" ca="1" si="17"/>
        <v>Active</v>
      </c>
      <c r="D120" s="39"/>
      <c r="E120" s="44" t="s">
        <v>498</v>
      </c>
      <c r="F120" s="44" t="s">
        <v>297</v>
      </c>
      <c r="G120" s="34">
        <v>45413</v>
      </c>
      <c r="H120" s="34">
        <v>46477</v>
      </c>
      <c r="I120" s="35">
        <f t="shared" si="18"/>
        <v>46477</v>
      </c>
      <c r="J120" s="41">
        <f t="shared" si="19"/>
        <v>35</v>
      </c>
      <c r="K120" s="36"/>
      <c r="L120" s="36"/>
      <c r="M120" s="36"/>
      <c r="N120" s="35">
        <f t="shared" si="20"/>
        <v>46477</v>
      </c>
      <c r="O120" s="42"/>
      <c r="P120" s="52">
        <v>8400</v>
      </c>
      <c r="Q12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2880</v>
      </c>
      <c r="R120" s="39" t="s">
        <v>539</v>
      </c>
      <c r="S120" s="36" t="s">
        <v>311</v>
      </c>
      <c r="T120" s="36" t="s">
        <v>312</v>
      </c>
      <c r="U120" s="39" t="s">
        <v>402</v>
      </c>
      <c r="V120" s="39" t="s">
        <v>293</v>
      </c>
      <c r="W120" s="39"/>
      <c r="X120" s="36" t="s">
        <v>330</v>
      </c>
      <c r="Y120" s="42" t="s">
        <v>331</v>
      </c>
      <c r="Z120" s="36" t="s">
        <v>56</v>
      </c>
      <c r="AA120" s="36" t="s">
        <v>52</v>
      </c>
      <c r="AB120" s="54"/>
      <c r="AC120" s="44"/>
      <c r="AD120" s="44"/>
      <c r="AE120" s="44"/>
    </row>
    <row r="121" spans="1:31" ht="30" x14ac:dyDescent="0.25">
      <c r="A121" s="46" t="s">
        <v>319</v>
      </c>
      <c r="B121" s="36" t="s">
        <v>32</v>
      </c>
      <c r="C121" s="38" t="str">
        <f t="shared" ca="1" si="17"/>
        <v>Active</v>
      </c>
      <c r="D121" s="39"/>
      <c r="E121" s="44" t="s">
        <v>499</v>
      </c>
      <c r="F121" s="44" t="s">
        <v>298</v>
      </c>
      <c r="G121" s="34">
        <v>45413</v>
      </c>
      <c r="H121" s="34">
        <v>46477</v>
      </c>
      <c r="I121" s="35">
        <f t="shared" si="18"/>
        <v>46477</v>
      </c>
      <c r="J121" s="41">
        <f t="shared" si="19"/>
        <v>35</v>
      </c>
      <c r="K121" s="36"/>
      <c r="L121" s="36"/>
      <c r="M121" s="36"/>
      <c r="N121" s="35">
        <f t="shared" si="20"/>
        <v>46477</v>
      </c>
      <c r="O121" s="42"/>
      <c r="P121" s="52">
        <v>26000</v>
      </c>
      <c r="Q12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8914.2900000000009</v>
      </c>
      <c r="R121" s="39" t="s">
        <v>539</v>
      </c>
      <c r="S121" s="36" t="s">
        <v>311</v>
      </c>
      <c r="T121" s="36" t="s">
        <v>312</v>
      </c>
      <c r="U121" s="39" t="s">
        <v>402</v>
      </c>
      <c r="V121" s="39" t="s">
        <v>360</v>
      </c>
      <c r="W121" s="39"/>
      <c r="X121" s="36" t="s">
        <v>332</v>
      </c>
      <c r="Y121" s="42" t="s">
        <v>333</v>
      </c>
      <c r="Z121" s="36" t="s">
        <v>56</v>
      </c>
      <c r="AA121" s="36" t="s">
        <v>52</v>
      </c>
      <c r="AB121" s="54"/>
      <c r="AC121" s="44"/>
      <c r="AD121" s="44"/>
      <c r="AE121" s="44"/>
    </row>
    <row r="122" spans="1:31" ht="30" x14ac:dyDescent="0.25">
      <c r="A122" s="46" t="s">
        <v>462</v>
      </c>
      <c r="B122" s="36" t="s">
        <v>32</v>
      </c>
      <c r="C122" s="38" t="str">
        <f t="shared" ca="1" si="17"/>
        <v>Active</v>
      </c>
      <c r="D122" s="39"/>
      <c r="E122" s="44" t="s">
        <v>500</v>
      </c>
      <c r="F122" s="44" t="s">
        <v>300</v>
      </c>
      <c r="G122" s="34">
        <v>45838</v>
      </c>
      <c r="H122" s="34">
        <v>46660</v>
      </c>
      <c r="I122" s="35">
        <f t="shared" si="18"/>
        <v>46660</v>
      </c>
      <c r="J122" s="41">
        <f t="shared" si="19"/>
        <v>27</v>
      </c>
      <c r="K122" s="36"/>
      <c r="L122" s="36"/>
      <c r="M122" s="36"/>
      <c r="N122" s="35">
        <f t="shared" si="20"/>
        <v>46660</v>
      </c>
      <c r="O122" s="42"/>
      <c r="P122" s="52">
        <v>16560</v>
      </c>
      <c r="Q12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7360</v>
      </c>
      <c r="R122" s="39" t="s">
        <v>539</v>
      </c>
      <c r="S122" s="36" t="s">
        <v>311</v>
      </c>
      <c r="T122" s="36" t="s">
        <v>312</v>
      </c>
      <c r="U122" s="39" t="s">
        <v>402</v>
      </c>
      <c r="V122" s="39" t="s">
        <v>360</v>
      </c>
      <c r="W122" s="39"/>
      <c r="X122" s="36" t="s">
        <v>334</v>
      </c>
      <c r="Y122" s="42" t="s">
        <v>335</v>
      </c>
      <c r="Z122" s="54"/>
      <c r="AA122" s="36" t="s">
        <v>52</v>
      </c>
      <c r="AB122" s="54"/>
      <c r="AC122" s="44"/>
      <c r="AD122" s="44"/>
      <c r="AE122" s="44"/>
    </row>
    <row r="123" spans="1:31" ht="30" x14ac:dyDescent="0.25">
      <c r="A123" s="46" t="s">
        <v>463</v>
      </c>
      <c r="B123" s="36" t="s">
        <v>32</v>
      </c>
      <c r="C123" s="38" t="str">
        <f t="shared" ca="1" si="17"/>
        <v>Expired</v>
      </c>
      <c r="D123" s="39"/>
      <c r="E123" s="44" t="s">
        <v>501</v>
      </c>
      <c r="F123" s="44" t="s">
        <v>301</v>
      </c>
      <c r="G123" s="34">
        <v>45392</v>
      </c>
      <c r="H123" s="34">
        <v>46122</v>
      </c>
      <c r="I123" s="35">
        <f t="shared" si="18"/>
        <v>46122</v>
      </c>
      <c r="J123" s="41">
        <f t="shared" si="19"/>
        <v>24</v>
      </c>
      <c r="K123" s="36"/>
      <c r="L123" s="36"/>
      <c r="M123" s="36"/>
      <c r="N123" s="35">
        <f t="shared" si="20"/>
        <v>46122</v>
      </c>
      <c r="O123" s="42"/>
      <c r="P123" s="52">
        <v>8640</v>
      </c>
      <c r="Q12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4320</v>
      </c>
      <c r="R123" s="39" t="s">
        <v>539</v>
      </c>
      <c r="S123" s="36" t="s">
        <v>311</v>
      </c>
      <c r="T123" s="36" t="s">
        <v>312</v>
      </c>
      <c r="U123" s="39" t="s">
        <v>402</v>
      </c>
      <c r="V123" s="39" t="s">
        <v>360</v>
      </c>
      <c r="W123" s="39"/>
      <c r="X123" s="36" t="s">
        <v>336</v>
      </c>
      <c r="Y123" s="42">
        <v>11713113</v>
      </c>
      <c r="Z123" s="55"/>
      <c r="AA123" s="36" t="s">
        <v>52</v>
      </c>
      <c r="AB123" s="54"/>
      <c r="AC123" s="44"/>
      <c r="AD123" s="44"/>
      <c r="AE123" s="44"/>
    </row>
    <row r="124" spans="1:31" ht="30" x14ac:dyDescent="0.25">
      <c r="A124" s="46" t="s">
        <v>464</v>
      </c>
      <c r="B124" s="36" t="s">
        <v>32</v>
      </c>
      <c r="C124" s="38" t="str">
        <f t="shared" ca="1" si="17"/>
        <v>Expired</v>
      </c>
      <c r="D124" s="39"/>
      <c r="E124" s="44" t="s">
        <v>502</v>
      </c>
      <c r="F124" s="44" t="s">
        <v>302</v>
      </c>
      <c r="G124" s="34">
        <v>45436</v>
      </c>
      <c r="H124" s="34">
        <v>46086</v>
      </c>
      <c r="I124" s="35">
        <f t="shared" si="18"/>
        <v>46086</v>
      </c>
      <c r="J124" s="41">
        <f t="shared" si="19"/>
        <v>21</v>
      </c>
      <c r="K124" s="36"/>
      <c r="L124" s="36"/>
      <c r="M124" s="36"/>
      <c r="N124" s="35">
        <f t="shared" si="20"/>
        <v>46086</v>
      </c>
      <c r="O124" s="42"/>
      <c r="P124" s="52">
        <v>1470</v>
      </c>
      <c r="Q12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840</v>
      </c>
      <c r="R124" s="39" t="s">
        <v>539</v>
      </c>
      <c r="S124" s="36" t="s">
        <v>311</v>
      </c>
      <c r="T124" s="36" t="s">
        <v>312</v>
      </c>
      <c r="U124" s="39" t="s">
        <v>402</v>
      </c>
      <c r="V124" s="39" t="s">
        <v>360</v>
      </c>
      <c r="W124" s="39"/>
      <c r="X124" s="36" t="s">
        <v>471</v>
      </c>
      <c r="Y124" s="42"/>
      <c r="Z124" s="54"/>
      <c r="AA124" s="36" t="s">
        <v>52</v>
      </c>
      <c r="AB124" s="54"/>
      <c r="AC124" s="44"/>
      <c r="AD124" s="44"/>
      <c r="AE124" s="44"/>
    </row>
    <row r="125" spans="1:31" ht="30" x14ac:dyDescent="0.25">
      <c r="A125" s="46" t="s">
        <v>466</v>
      </c>
      <c r="B125" s="36" t="s">
        <v>32</v>
      </c>
      <c r="C125" s="38" t="str">
        <f t="shared" ca="1" si="17"/>
        <v>Active</v>
      </c>
      <c r="D125" s="39"/>
      <c r="E125" s="44" t="s">
        <v>503</v>
      </c>
      <c r="F125" s="44" t="s">
        <v>305</v>
      </c>
      <c r="G125" s="34">
        <v>45382</v>
      </c>
      <c r="H125" s="34">
        <v>46477</v>
      </c>
      <c r="I125" s="35">
        <f t="shared" si="18"/>
        <v>46477</v>
      </c>
      <c r="J125" s="41">
        <f t="shared" si="19"/>
        <v>36</v>
      </c>
      <c r="K125" s="36"/>
      <c r="L125" s="36"/>
      <c r="M125" s="36"/>
      <c r="N125" s="35">
        <f t="shared" si="20"/>
        <v>46477</v>
      </c>
      <c r="O125" s="42"/>
      <c r="P125" s="52">
        <v>13500</v>
      </c>
      <c r="Q12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4500</v>
      </c>
      <c r="R125" s="39" t="s">
        <v>539</v>
      </c>
      <c r="S125" s="36" t="s">
        <v>311</v>
      </c>
      <c r="T125" s="36" t="s">
        <v>312</v>
      </c>
      <c r="U125" s="39" t="s">
        <v>402</v>
      </c>
      <c r="V125" s="39" t="s">
        <v>360</v>
      </c>
      <c r="W125" s="39"/>
      <c r="X125" s="36" t="s">
        <v>474</v>
      </c>
      <c r="Y125" s="42" t="s">
        <v>475</v>
      </c>
      <c r="Z125" s="54"/>
      <c r="AA125" s="36" t="s">
        <v>52</v>
      </c>
      <c r="AB125" s="54"/>
      <c r="AC125" s="44"/>
      <c r="AD125" s="44"/>
      <c r="AE125" s="44"/>
    </row>
    <row r="126" spans="1:31" x14ac:dyDescent="0.25">
      <c r="A126" s="46" t="s">
        <v>467</v>
      </c>
      <c r="B126" s="36" t="s">
        <v>32</v>
      </c>
      <c r="C126" s="38" t="str">
        <f t="shared" ca="1" si="17"/>
        <v>Active</v>
      </c>
      <c r="D126" s="39"/>
      <c r="E126" s="44" t="s">
        <v>504</v>
      </c>
      <c r="F126" s="44" t="s">
        <v>306</v>
      </c>
      <c r="G126" s="34">
        <v>45413</v>
      </c>
      <c r="H126" s="34">
        <v>46477</v>
      </c>
      <c r="I126" s="35">
        <f t="shared" si="18"/>
        <v>46477</v>
      </c>
      <c r="J126" s="41">
        <f t="shared" si="19"/>
        <v>35</v>
      </c>
      <c r="K126" s="36"/>
      <c r="L126" s="36"/>
      <c r="M126" s="36"/>
      <c r="N126" s="35">
        <f t="shared" si="20"/>
        <v>46477</v>
      </c>
      <c r="O126" s="42"/>
      <c r="P126" s="52">
        <v>5340</v>
      </c>
      <c r="Q12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1830.86</v>
      </c>
      <c r="R126" s="39" t="s">
        <v>539</v>
      </c>
      <c r="S126" s="36" t="s">
        <v>311</v>
      </c>
      <c r="T126" s="36" t="s">
        <v>312</v>
      </c>
      <c r="U126" s="39" t="s">
        <v>416</v>
      </c>
      <c r="V126" s="39" t="s">
        <v>421</v>
      </c>
      <c r="W126" s="39"/>
      <c r="X126" s="36" t="s">
        <v>337</v>
      </c>
      <c r="Y126" s="42" t="s">
        <v>338</v>
      </c>
      <c r="Z126" s="54"/>
      <c r="AA126" s="36" t="s">
        <v>52</v>
      </c>
      <c r="AB126" s="54"/>
      <c r="AC126" s="44"/>
      <c r="AD126" s="44"/>
      <c r="AE126" s="44"/>
    </row>
    <row r="127" spans="1:31" ht="30" x14ac:dyDescent="0.25">
      <c r="A127" s="46" t="s">
        <v>313</v>
      </c>
      <c r="B127" s="36" t="s">
        <v>32</v>
      </c>
      <c r="C127" s="38" t="str">
        <f t="shared" ca="1" si="17"/>
        <v>Expired</v>
      </c>
      <c r="D127" s="39"/>
      <c r="E127" s="44" t="s">
        <v>476</v>
      </c>
      <c r="F127" s="44" t="s">
        <v>292</v>
      </c>
      <c r="G127" s="34">
        <v>45381</v>
      </c>
      <c r="H127" s="34">
        <v>45677</v>
      </c>
      <c r="I127" s="35">
        <f t="shared" ref="I127:I133" si="21">EDATE(H127, M127 * L127)</f>
        <v>45677</v>
      </c>
      <c r="J127" s="41">
        <f t="shared" si="19"/>
        <v>10</v>
      </c>
      <c r="K127" s="36"/>
      <c r="L127" s="36"/>
      <c r="M127" s="36"/>
      <c r="N127" s="35">
        <f t="shared" ref="N127:N133" si="22">EDATE(H127, K127 * L127)</f>
        <v>45677</v>
      </c>
      <c r="O127" s="42"/>
      <c r="P127" s="52">
        <v>12963</v>
      </c>
      <c r="Q12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12963</v>
      </c>
      <c r="R127" s="39" t="s">
        <v>539</v>
      </c>
      <c r="S127" s="36" t="s">
        <v>311</v>
      </c>
      <c r="T127" s="36" t="s">
        <v>312</v>
      </c>
      <c r="U127" s="39" t="s">
        <v>402</v>
      </c>
      <c r="V127" s="39" t="s">
        <v>360</v>
      </c>
      <c r="W127" s="36"/>
      <c r="X127" s="36" t="s">
        <v>324</v>
      </c>
      <c r="Y127" s="42" t="s">
        <v>329</v>
      </c>
      <c r="Z127" s="36" t="s">
        <v>56</v>
      </c>
      <c r="AA127" s="36" t="s">
        <v>52</v>
      </c>
      <c r="AB127" s="54"/>
      <c r="AC127" s="44"/>
      <c r="AD127" s="44"/>
      <c r="AE127" s="44"/>
    </row>
    <row r="128" spans="1:31" ht="30" x14ac:dyDescent="0.25">
      <c r="A128" s="46" t="s">
        <v>461</v>
      </c>
      <c r="B128" s="36" t="s">
        <v>32</v>
      </c>
      <c r="C128" s="38" t="str">
        <f t="shared" ca="1" si="17"/>
        <v>Active</v>
      </c>
      <c r="D128" s="39"/>
      <c r="E128" s="44" t="s">
        <v>476</v>
      </c>
      <c r="F128" s="44" t="s">
        <v>292</v>
      </c>
      <c r="G128" s="34">
        <v>45792</v>
      </c>
      <c r="H128" s="34">
        <v>46843</v>
      </c>
      <c r="I128" s="35">
        <f t="shared" si="21"/>
        <v>46843</v>
      </c>
      <c r="J128" s="41">
        <f t="shared" si="19"/>
        <v>35</v>
      </c>
      <c r="K128" s="36"/>
      <c r="L128" s="36"/>
      <c r="M128" s="36"/>
      <c r="N128" s="35">
        <f t="shared" si="22"/>
        <v>46843</v>
      </c>
      <c r="O128" s="42"/>
      <c r="P128" s="52">
        <v>44900</v>
      </c>
      <c r="Q12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15394.29</v>
      </c>
      <c r="R128" s="39" t="s">
        <v>539</v>
      </c>
      <c r="S128" s="36" t="s">
        <v>311</v>
      </c>
      <c r="T128" s="36" t="s">
        <v>312</v>
      </c>
      <c r="U128" s="39" t="s">
        <v>402</v>
      </c>
      <c r="V128" s="39" t="s">
        <v>360</v>
      </c>
      <c r="W128" s="36"/>
      <c r="X128" s="36" t="s">
        <v>325</v>
      </c>
      <c r="Y128" s="42" t="s">
        <v>328</v>
      </c>
      <c r="Z128" s="36" t="s">
        <v>56</v>
      </c>
      <c r="AA128" s="36" t="s">
        <v>52</v>
      </c>
      <c r="AB128" s="54"/>
      <c r="AC128" s="44"/>
      <c r="AD128" s="44"/>
      <c r="AE128" s="44"/>
    </row>
    <row r="129" spans="1:31" ht="30" x14ac:dyDescent="0.25">
      <c r="A129" s="46" t="s">
        <v>314</v>
      </c>
      <c r="B129" s="36" t="s">
        <v>32</v>
      </c>
      <c r="C129" s="38" t="str">
        <f t="shared" ca="1" si="17"/>
        <v>Active</v>
      </c>
      <c r="D129" s="39"/>
      <c r="E129" s="44" t="s">
        <v>477</v>
      </c>
      <c r="F129" s="44" t="s">
        <v>293</v>
      </c>
      <c r="G129" s="34">
        <v>45377</v>
      </c>
      <c r="H129" s="34">
        <v>46477</v>
      </c>
      <c r="I129" s="35">
        <f t="shared" si="21"/>
        <v>46477</v>
      </c>
      <c r="J129" s="41">
        <f t="shared" si="19"/>
        <v>36</v>
      </c>
      <c r="K129" s="36"/>
      <c r="L129" s="36"/>
      <c r="M129" s="36"/>
      <c r="N129" s="35">
        <f t="shared" si="22"/>
        <v>46477</v>
      </c>
      <c r="O129" s="42"/>
      <c r="P129" s="52">
        <v>33750</v>
      </c>
      <c r="Q12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11250</v>
      </c>
      <c r="R129" s="39" t="s">
        <v>539</v>
      </c>
      <c r="S129" s="36" t="s">
        <v>311</v>
      </c>
      <c r="T129" s="36" t="s">
        <v>312</v>
      </c>
      <c r="U129" s="39" t="s">
        <v>402</v>
      </c>
      <c r="V129" s="36" t="s">
        <v>293</v>
      </c>
      <c r="W129" s="36"/>
      <c r="X129" s="36" t="s">
        <v>324</v>
      </c>
      <c r="Y129" s="42" t="s">
        <v>329</v>
      </c>
      <c r="Z129" s="36" t="s">
        <v>56</v>
      </c>
      <c r="AA129" s="36" t="s">
        <v>52</v>
      </c>
      <c r="AB129" s="54"/>
      <c r="AC129" s="44"/>
      <c r="AD129" s="44"/>
      <c r="AE129" s="44"/>
    </row>
    <row r="130" spans="1:31" ht="30" x14ac:dyDescent="0.25">
      <c r="A130" s="46" t="s">
        <v>315</v>
      </c>
      <c r="B130" s="36" t="s">
        <v>32</v>
      </c>
      <c r="C130" s="38" t="str">
        <f t="shared" ca="1" si="17"/>
        <v>Active</v>
      </c>
      <c r="D130" s="39"/>
      <c r="E130" s="44" t="s">
        <v>478</v>
      </c>
      <c r="F130" s="44" t="s">
        <v>294</v>
      </c>
      <c r="G130" s="34">
        <v>45847</v>
      </c>
      <c r="H130" s="34">
        <v>46477</v>
      </c>
      <c r="I130" s="35">
        <f t="shared" si="21"/>
        <v>46477</v>
      </c>
      <c r="J130" s="41">
        <f t="shared" si="19"/>
        <v>21</v>
      </c>
      <c r="K130" s="36"/>
      <c r="L130" s="36"/>
      <c r="M130" s="36"/>
      <c r="N130" s="35">
        <f t="shared" si="22"/>
        <v>46477</v>
      </c>
      <c r="O130" s="42"/>
      <c r="P130" s="52">
        <v>11200</v>
      </c>
      <c r="Q13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6400</v>
      </c>
      <c r="R130" s="39" t="s">
        <v>539</v>
      </c>
      <c r="S130" s="36" t="s">
        <v>311</v>
      </c>
      <c r="T130" s="36" t="s">
        <v>312</v>
      </c>
      <c r="U130" s="39" t="s">
        <v>402</v>
      </c>
      <c r="V130" s="36" t="s">
        <v>293</v>
      </c>
      <c r="W130" s="36"/>
      <c r="X130" s="36" t="s">
        <v>505</v>
      </c>
      <c r="Y130" s="42"/>
      <c r="Z130" s="54"/>
      <c r="AA130" s="36"/>
      <c r="AB130" s="54"/>
      <c r="AC130" s="44"/>
      <c r="AD130" s="44"/>
      <c r="AE130" s="44"/>
    </row>
    <row r="131" spans="1:31" ht="30" x14ac:dyDescent="0.25">
      <c r="A131" s="46" t="s">
        <v>316</v>
      </c>
      <c r="B131" s="36" t="s">
        <v>32</v>
      </c>
      <c r="C131" s="38" t="str">
        <f t="shared" ca="1" si="17"/>
        <v>Active</v>
      </c>
      <c r="D131" s="39"/>
      <c r="E131" s="44" t="s">
        <v>479</v>
      </c>
      <c r="F131" s="44" t="s">
        <v>295</v>
      </c>
      <c r="G131" s="34">
        <v>45413</v>
      </c>
      <c r="H131" s="34">
        <v>46477</v>
      </c>
      <c r="I131" s="35">
        <f t="shared" si="21"/>
        <v>46477</v>
      </c>
      <c r="J131" s="41">
        <f t="shared" si="19"/>
        <v>35</v>
      </c>
      <c r="K131" s="36"/>
      <c r="L131" s="36"/>
      <c r="M131" s="36"/>
      <c r="N131" s="35">
        <f t="shared" si="22"/>
        <v>46477</v>
      </c>
      <c r="O131" s="42"/>
      <c r="P131" s="52">
        <v>16250</v>
      </c>
      <c r="Q13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5571.43</v>
      </c>
      <c r="R131" s="39" t="s">
        <v>539</v>
      </c>
      <c r="S131" s="36" t="s">
        <v>311</v>
      </c>
      <c r="T131" s="36" t="s">
        <v>312</v>
      </c>
      <c r="U131" s="39" t="s">
        <v>402</v>
      </c>
      <c r="V131" s="36" t="s">
        <v>341</v>
      </c>
      <c r="W131" s="36"/>
      <c r="X131" s="36" t="s">
        <v>337</v>
      </c>
      <c r="Y131" s="42" t="s">
        <v>338</v>
      </c>
      <c r="Z131" s="54"/>
      <c r="AA131" s="36" t="s">
        <v>52</v>
      </c>
      <c r="AB131" s="54"/>
      <c r="AC131" s="44"/>
      <c r="AD131" s="44"/>
      <c r="AE131" s="44"/>
    </row>
    <row r="132" spans="1:31" ht="30" x14ac:dyDescent="0.25">
      <c r="A132" s="46" t="s">
        <v>317</v>
      </c>
      <c r="B132" s="36" t="s">
        <v>32</v>
      </c>
      <c r="C132" s="38" t="str">
        <f t="shared" ca="1" si="17"/>
        <v>Active</v>
      </c>
      <c r="D132" s="39"/>
      <c r="E132" s="44" t="s">
        <v>480</v>
      </c>
      <c r="F132" s="44" t="s">
        <v>296</v>
      </c>
      <c r="G132" s="34">
        <v>45413</v>
      </c>
      <c r="H132" s="34">
        <v>46477</v>
      </c>
      <c r="I132" s="35">
        <f t="shared" si="21"/>
        <v>46477</v>
      </c>
      <c r="J132" s="41">
        <f>IF(H132="","",ROUND((H132-G132)/365*12,0))</f>
        <v>35</v>
      </c>
      <c r="K132" s="36"/>
      <c r="L132" s="36"/>
      <c r="M132" s="36"/>
      <c r="N132" s="35">
        <f t="shared" si="22"/>
        <v>46477</v>
      </c>
      <c r="O132" s="42"/>
      <c r="P132" s="52">
        <v>43000</v>
      </c>
      <c r="Q13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14742.86</v>
      </c>
      <c r="R132" s="39" t="s">
        <v>539</v>
      </c>
      <c r="S132" s="36" t="s">
        <v>311</v>
      </c>
      <c r="T132" s="36" t="s">
        <v>312</v>
      </c>
      <c r="U132" s="39" t="s">
        <v>402</v>
      </c>
      <c r="V132" s="36" t="s">
        <v>341</v>
      </c>
      <c r="W132" s="36"/>
      <c r="X132" s="36" t="s">
        <v>330</v>
      </c>
      <c r="Y132" s="42" t="s">
        <v>331</v>
      </c>
      <c r="Z132" s="36" t="s">
        <v>56</v>
      </c>
      <c r="AA132" s="36" t="s">
        <v>52</v>
      </c>
      <c r="AB132" s="54"/>
      <c r="AC132" s="44"/>
      <c r="AD132" s="44"/>
      <c r="AE132" s="44"/>
    </row>
    <row r="133" spans="1:31" ht="30" x14ac:dyDescent="0.25">
      <c r="A133" s="46" t="s">
        <v>318</v>
      </c>
      <c r="B133" s="36" t="s">
        <v>32</v>
      </c>
      <c r="C133" s="38" t="str">
        <f t="shared" ca="1" si="17"/>
        <v>Active</v>
      </c>
      <c r="D133" s="39"/>
      <c r="E133" s="44" t="s">
        <v>481</v>
      </c>
      <c r="F133" s="44" t="s">
        <v>297</v>
      </c>
      <c r="G133" s="34">
        <v>45381</v>
      </c>
      <c r="H133" s="34">
        <v>46478</v>
      </c>
      <c r="I133" s="35">
        <f t="shared" si="21"/>
        <v>46478</v>
      </c>
      <c r="J133" s="41">
        <f>IF(H133="","",ROUND((H133-G133)/365*12,0))</f>
        <v>36</v>
      </c>
      <c r="K133" s="36"/>
      <c r="L133" s="36"/>
      <c r="M133" s="36"/>
      <c r="N133" s="35">
        <f t="shared" si="22"/>
        <v>46478</v>
      </c>
      <c r="O133" s="42"/>
      <c r="P133" s="52">
        <v>5500</v>
      </c>
      <c r="Q13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1833.33</v>
      </c>
      <c r="R133" s="39" t="s">
        <v>539</v>
      </c>
      <c r="S133" s="36" t="s">
        <v>311</v>
      </c>
      <c r="T133" s="36" t="s">
        <v>312</v>
      </c>
      <c r="U133" s="39" t="s">
        <v>402</v>
      </c>
      <c r="V133" s="36" t="s">
        <v>293</v>
      </c>
      <c r="W133" s="36"/>
      <c r="X133" s="36" t="s">
        <v>324</v>
      </c>
      <c r="Y133" s="42" t="s">
        <v>329</v>
      </c>
      <c r="Z133" s="36" t="s">
        <v>56</v>
      </c>
      <c r="AA133" s="36" t="s">
        <v>52</v>
      </c>
      <c r="AB133" s="54"/>
      <c r="AC133" s="44"/>
      <c r="AD133" s="44"/>
      <c r="AE133" s="44"/>
    </row>
    <row r="134" spans="1:31" ht="30" x14ac:dyDescent="0.25">
      <c r="A134" s="46" t="s">
        <v>319</v>
      </c>
      <c r="B134" s="36" t="s">
        <v>32</v>
      </c>
      <c r="C134" s="38" t="str">
        <f t="shared" ca="1" si="17"/>
        <v>Active</v>
      </c>
      <c r="D134" s="39"/>
      <c r="E134" s="44" t="s">
        <v>482</v>
      </c>
      <c r="F134" s="44" t="s">
        <v>298</v>
      </c>
      <c r="G134" s="34">
        <v>45413</v>
      </c>
      <c r="H134" s="34">
        <v>46477</v>
      </c>
      <c r="I134" s="35">
        <f t="shared" ref="I134:I191" si="23">EDATE(H134, M134 * L134)</f>
        <v>46477</v>
      </c>
      <c r="J134" s="41">
        <f>IF(H134="","",ROUND((H134-G134)/365*12,0))</f>
        <v>35</v>
      </c>
      <c r="K134" s="36"/>
      <c r="L134" s="36"/>
      <c r="M134" s="36"/>
      <c r="N134" s="35">
        <f t="shared" ref="N134:N191" si="24">EDATE(H134, K134 * L134)</f>
        <v>46477</v>
      </c>
      <c r="O134" s="42"/>
      <c r="P134" s="52">
        <v>13500</v>
      </c>
      <c r="Q13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4628.57</v>
      </c>
      <c r="R134" s="39" t="s">
        <v>539</v>
      </c>
      <c r="S134" s="36" t="s">
        <v>311</v>
      </c>
      <c r="T134" s="36" t="s">
        <v>312</v>
      </c>
      <c r="U134" s="39" t="s">
        <v>402</v>
      </c>
      <c r="V134" s="39" t="s">
        <v>360</v>
      </c>
      <c r="W134" s="36"/>
      <c r="X134" s="36" t="s">
        <v>332</v>
      </c>
      <c r="Y134" s="42" t="s">
        <v>333</v>
      </c>
      <c r="Z134" s="36" t="s">
        <v>56</v>
      </c>
      <c r="AA134" s="36" t="s">
        <v>52</v>
      </c>
      <c r="AB134" s="54"/>
      <c r="AC134" s="44"/>
      <c r="AD134" s="44"/>
      <c r="AE134" s="44"/>
    </row>
    <row r="135" spans="1:31" ht="30" x14ac:dyDescent="0.25">
      <c r="A135" s="46" t="s">
        <v>468</v>
      </c>
      <c r="B135" s="36" t="s">
        <v>535</v>
      </c>
      <c r="C135" s="38" t="str">
        <f t="shared" ca="1" si="17"/>
        <v>Expired</v>
      </c>
      <c r="D135" s="39"/>
      <c r="E135" s="44" t="s">
        <v>483</v>
      </c>
      <c r="F135" s="44" t="s">
        <v>299</v>
      </c>
      <c r="G135" s="34">
        <v>45737</v>
      </c>
      <c r="H135" s="34">
        <v>45917</v>
      </c>
      <c r="I135" s="35">
        <f>EDATE(H135, M135 * L135)</f>
        <v>45917</v>
      </c>
      <c r="J135" s="41">
        <f>IF(H135="","",ROUND((H135-G135)/365*12,0))</f>
        <v>6</v>
      </c>
      <c r="K135" s="115"/>
      <c r="L135" s="36"/>
      <c r="M135" s="36"/>
      <c r="N135" s="35">
        <f>EDATE(H135, K135 * L135)</f>
        <v>45917</v>
      </c>
      <c r="O135" s="42"/>
      <c r="P135" s="52">
        <v>24948</v>
      </c>
      <c r="Q13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24948</v>
      </c>
      <c r="R135" s="39" t="s">
        <v>539</v>
      </c>
      <c r="S135" s="36" t="s">
        <v>311</v>
      </c>
      <c r="T135" s="36" t="s">
        <v>312</v>
      </c>
      <c r="U135" s="39" t="s">
        <v>402</v>
      </c>
      <c r="V135" s="36" t="s">
        <v>407</v>
      </c>
      <c r="W135" s="36" t="s">
        <v>611</v>
      </c>
      <c r="X135" s="36" t="s">
        <v>469</v>
      </c>
      <c r="Y135" s="42" t="s">
        <v>470</v>
      </c>
      <c r="Z135" s="54"/>
      <c r="AA135" s="36" t="s">
        <v>52</v>
      </c>
      <c r="AB135" s="54"/>
      <c r="AC135" s="36"/>
      <c r="AD135" s="44"/>
      <c r="AE135" s="44"/>
    </row>
    <row r="136" spans="1:31" ht="30" x14ac:dyDescent="0.25">
      <c r="A136" s="46" t="s">
        <v>462</v>
      </c>
      <c r="B136" s="36" t="s">
        <v>32</v>
      </c>
      <c r="C136" s="38" t="str">
        <f t="shared" ca="1" si="17"/>
        <v>Active</v>
      </c>
      <c r="D136" s="39"/>
      <c r="E136" s="44" t="s">
        <v>484</v>
      </c>
      <c r="F136" s="44" t="s">
        <v>300</v>
      </c>
      <c r="G136" s="34">
        <v>45838</v>
      </c>
      <c r="H136" s="34">
        <v>46660</v>
      </c>
      <c r="I136" s="35">
        <f t="shared" si="23"/>
        <v>46660</v>
      </c>
      <c r="J136" s="41">
        <f t="shared" ref="J136:J191" si="25">IF(H136="","",ROUND((H136-G136)/365*12,0))</f>
        <v>27</v>
      </c>
      <c r="K136" s="36"/>
      <c r="L136" s="36"/>
      <c r="M136" s="36"/>
      <c r="N136" s="35">
        <f t="shared" si="24"/>
        <v>46660</v>
      </c>
      <c r="O136" s="42"/>
      <c r="P136" s="52">
        <v>6840</v>
      </c>
      <c r="Q13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3040</v>
      </c>
      <c r="R136" s="39" t="s">
        <v>539</v>
      </c>
      <c r="S136" s="36" t="s">
        <v>311</v>
      </c>
      <c r="T136" s="36" t="s">
        <v>312</v>
      </c>
      <c r="U136" s="39" t="s">
        <v>402</v>
      </c>
      <c r="V136" s="39" t="s">
        <v>360</v>
      </c>
      <c r="W136" s="36"/>
      <c r="X136" s="36" t="s">
        <v>334</v>
      </c>
      <c r="Y136" s="42" t="s">
        <v>335</v>
      </c>
      <c r="Z136" s="54"/>
      <c r="AA136" s="36" t="s">
        <v>52</v>
      </c>
      <c r="AB136" s="54"/>
      <c r="AC136" s="44"/>
      <c r="AD136" s="44"/>
      <c r="AE136" s="44"/>
    </row>
    <row r="137" spans="1:31" ht="30" x14ac:dyDescent="0.25">
      <c r="A137" s="46" t="s">
        <v>463</v>
      </c>
      <c r="B137" s="36" t="s">
        <v>32</v>
      </c>
      <c r="C137" s="38" t="str">
        <f t="shared" ca="1" si="17"/>
        <v>Expired</v>
      </c>
      <c r="D137" s="39"/>
      <c r="E137" s="44" t="s">
        <v>485</v>
      </c>
      <c r="F137" s="44" t="s">
        <v>301</v>
      </c>
      <c r="G137" s="34">
        <v>45392</v>
      </c>
      <c r="H137" s="34">
        <v>46122</v>
      </c>
      <c r="I137" s="35">
        <f t="shared" si="23"/>
        <v>46122</v>
      </c>
      <c r="J137" s="41">
        <f t="shared" si="25"/>
        <v>24</v>
      </c>
      <c r="K137" s="36"/>
      <c r="L137" s="36"/>
      <c r="M137" s="36"/>
      <c r="N137" s="35">
        <f t="shared" si="24"/>
        <v>46122</v>
      </c>
      <c r="O137" s="42"/>
      <c r="P137" s="52">
        <v>4800</v>
      </c>
      <c r="Q13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2400</v>
      </c>
      <c r="R137" s="39" t="s">
        <v>539</v>
      </c>
      <c r="S137" s="36" t="s">
        <v>311</v>
      </c>
      <c r="T137" s="36" t="s">
        <v>312</v>
      </c>
      <c r="U137" s="39" t="s">
        <v>402</v>
      </c>
      <c r="V137" s="39" t="s">
        <v>360</v>
      </c>
      <c r="W137" s="36"/>
      <c r="X137" s="36" t="s">
        <v>508</v>
      </c>
      <c r="Y137" s="42" t="s">
        <v>509</v>
      </c>
      <c r="Z137" s="54"/>
      <c r="AA137" s="36" t="s">
        <v>52</v>
      </c>
      <c r="AB137" s="54"/>
      <c r="AC137" s="44"/>
      <c r="AD137" s="44"/>
      <c r="AE137" s="44"/>
    </row>
    <row r="138" spans="1:31" ht="30" x14ac:dyDescent="0.25">
      <c r="A138" s="46" t="s">
        <v>464</v>
      </c>
      <c r="B138" s="36" t="s">
        <v>32</v>
      </c>
      <c r="C138" s="38" t="str">
        <f t="shared" ca="1" si="17"/>
        <v>Expired</v>
      </c>
      <c r="D138" s="39"/>
      <c r="E138" s="44" t="s">
        <v>486</v>
      </c>
      <c r="F138" s="44" t="s">
        <v>302</v>
      </c>
      <c r="G138" s="34">
        <v>45436</v>
      </c>
      <c r="H138" s="34">
        <v>46086</v>
      </c>
      <c r="I138" s="35">
        <f t="shared" si="23"/>
        <v>46086</v>
      </c>
      <c r="J138" s="41">
        <f t="shared" si="25"/>
        <v>21</v>
      </c>
      <c r="K138" s="36"/>
      <c r="L138" s="36"/>
      <c r="M138" s="36"/>
      <c r="N138" s="35">
        <f t="shared" si="24"/>
        <v>46086</v>
      </c>
      <c r="O138" s="42"/>
      <c r="P138" s="52">
        <v>1895</v>
      </c>
      <c r="Q13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1082.8599999999999</v>
      </c>
      <c r="R138" s="39" t="s">
        <v>539</v>
      </c>
      <c r="S138" s="36" t="s">
        <v>311</v>
      </c>
      <c r="T138" s="36" t="s">
        <v>312</v>
      </c>
      <c r="U138" s="39" t="s">
        <v>402</v>
      </c>
      <c r="V138" s="39" t="s">
        <v>360</v>
      </c>
      <c r="W138" s="36"/>
      <c r="X138" s="36" t="s">
        <v>471</v>
      </c>
      <c r="Y138" s="42"/>
      <c r="Z138" s="54"/>
      <c r="AA138" s="36" t="s">
        <v>52</v>
      </c>
      <c r="AB138" s="54"/>
      <c r="AC138" s="44"/>
      <c r="AD138" s="44"/>
      <c r="AE138" s="44"/>
    </row>
    <row r="139" spans="1:31" ht="30" x14ac:dyDescent="0.25">
      <c r="A139" s="46" t="s">
        <v>465</v>
      </c>
      <c r="B139" s="36" t="s">
        <v>32</v>
      </c>
      <c r="C139" s="38" t="str">
        <f t="shared" ca="1" si="17"/>
        <v>Active</v>
      </c>
      <c r="D139" s="39"/>
      <c r="E139" s="44" t="s">
        <v>487</v>
      </c>
      <c r="F139" s="44" t="s">
        <v>303</v>
      </c>
      <c r="G139" s="34">
        <v>45413</v>
      </c>
      <c r="H139" s="34">
        <v>46477</v>
      </c>
      <c r="I139" s="35">
        <f t="shared" si="23"/>
        <v>46477</v>
      </c>
      <c r="J139" s="41">
        <f t="shared" si="25"/>
        <v>35</v>
      </c>
      <c r="K139" s="36"/>
      <c r="L139" s="36"/>
      <c r="M139" s="36"/>
      <c r="N139" s="35">
        <f t="shared" si="24"/>
        <v>46477</v>
      </c>
      <c r="O139" s="42"/>
      <c r="P139" s="52">
        <v>8000</v>
      </c>
      <c r="Q13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2742.86</v>
      </c>
      <c r="R139" s="39" t="s">
        <v>539</v>
      </c>
      <c r="S139" s="36" t="s">
        <v>311</v>
      </c>
      <c r="T139" s="36" t="s">
        <v>312</v>
      </c>
      <c r="U139" s="39" t="s">
        <v>402</v>
      </c>
      <c r="V139" s="36" t="s">
        <v>341</v>
      </c>
      <c r="W139" s="36"/>
      <c r="X139" s="36" t="s">
        <v>330</v>
      </c>
      <c r="Y139" s="42" t="s">
        <v>331</v>
      </c>
      <c r="Z139" s="36" t="s">
        <v>56</v>
      </c>
      <c r="AA139" s="36" t="s">
        <v>52</v>
      </c>
      <c r="AB139" s="54"/>
      <c r="AC139" s="44"/>
      <c r="AD139" s="44"/>
      <c r="AE139" s="44"/>
    </row>
    <row r="140" spans="1:31" ht="30" x14ac:dyDescent="0.25">
      <c r="A140" s="46"/>
      <c r="B140" s="36" t="s">
        <v>32</v>
      </c>
      <c r="C140" s="38" t="str">
        <f t="shared" ca="1" si="17"/>
        <v>Active</v>
      </c>
      <c r="D140" s="39"/>
      <c r="E140" s="44" t="s">
        <v>488</v>
      </c>
      <c r="F140" s="44" t="s">
        <v>304</v>
      </c>
      <c r="G140" s="34">
        <v>45477</v>
      </c>
      <c r="H140" s="34">
        <v>46477</v>
      </c>
      <c r="I140" s="35">
        <f t="shared" si="23"/>
        <v>46477</v>
      </c>
      <c r="J140" s="41">
        <f t="shared" si="25"/>
        <v>33</v>
      </c>
      <c r="K140" s="36"/>
      <c r="L140" s="36"/>
      <c r="M140" s="36"/>
      <c r="N140" s="35">
        <f t="shared" si="24"/>
        <v>46477</v>
      </c>
      <c r="O140" s="42"/>
      <c r="P140" s="52">
        <v>4300</v>
      </c>
      <c r="Q14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1563.64</v>
      </c>
      <c r="R140" s="39" t="s">
        <v>539</v>
      </c>
      <c r="S140" s="36" t="s">
        <v>311</v>
      </c>
      <c r="T140" s="36" t="s">
        <v>312</v>
      </c>
      <c r="U140" s="39" t="s">
        <v>402</v>
      </c>
      <c r="V140" s="39" t="s">
        <v>360</v>
      </c>
      <c r="W140" s="36"/>
      <c r="X140" s="36" t="s">
        <v>472</v>
      </c>
      <c r="Y140" s="42" t="s">
        <v>473</v>
      </c>
      <c r="Z140" s="54"/>
      <c r="AA140" s="36" t="s">
        <v>52</v>
      </c>
      <c r="AB140" s="54"/>
      <c r="AC140" s="44"/>
      <c r="AD140" s="44"/>
      <c r="AE140" s="44"/>
    </row>
    <row r="141" spans="1:31" ht="30" x14ac:dyDescent="0.25">
      <c r="A141" s="46" t="s">
        <v>466</v>
      </c>
      <c r="B141" s="36" t="s">
        <v>32</v>
      </c>
      <c r="C141" s="38" t="str">
        <f t="shared" ca="1" si="17"/>
        <v>Active</v>
      </c>
      <c r="D141" s="39"/>
      <c r="E141" s="44" t="s">
        <v>489</v>
      </c>
      <c r="F141" s="44" t="s">
        <v>305</v>
      </c>
      <c r="G141" s="34">
        <v>45382</v>
      </c>
      <c r="H141" s="34">
        <v>46477</v>
      </c>
      <c r="I141" s="35">
        <f t="shared" si="23"/>
        <v>46477</v>
      </c>
      <c r="J141" s="41">
        <f t="shared" si="25"/>
        <v>36</v>
      </c>
      <c r="K141" s="36"/>
      <c r="L141" s="36"/>
      <c r="M141" s="36"/>
      <c r="N141" s="35">
        <f t="shared" si="24"/>
        <v>46477</v>
      </c>
      <c r="O141" s="42"/>
      <c r="P141" s="52">
        <v>6000</v>
      </c>
      <c r="Q14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2000</v>
      </c>
      <c r="R141" s="39" t="s">
        <v>539</v>
      </c>
      <c r="S141" s="36" t="s">
        <v>311</v>
      </c>
      <c r="T141" s="36" t="s">
        <v>312</v>
      </c>
      <c r="U141" s="39" t="s">
        <v>402</v>
      </c>
      <c r="V141" s="39" t="s">
        <v>360</v>
      </c>
      <c r="W141" s="36"/>
      <c r="X141" s="36" t="s">
        <v>474</v>
      </c>
      <c r="Y141" s="42" t="s">
        <v>475</v>
      </c>
      <c r="Z141" s="54"/>
      <c r="AA141" s="36" t="s">
        <v>52</v>
      </c>
      <c r="AB141" s="54"/>
      <c r="AC141" s="44"/>
      <c r="AD141" s="44"/>
      <c r="AE141" s="44"/>
    </row>
    <row r="142" spans="1:31" ht="45" x14ac:dyDescent="0.25">
      <c r="A142" s="46"/>
      <c r="B142" s="36" t="s">
        <v>32</v>
      </c>
      <c r="C142" s="38" t="str">
        <f t="shared" ca="1" si="17"/>
        <v>Active</v>
      </c>
      <c r="D142" s="39"/>
      <c r="E142" s="44" t="s">
        <v>490</v>
      </c>
      <c r="F142" s="44" t="s">
        <v>460</v>
      </c>
      <c r="G142" s="34">
        <v>45908</v>
      </c>
      <c r="H142" s="34">
        <v>56865</v>
      </c>
      <c r="I142" s="35">
        <f t="shared" si="23"/>
        <v>56865</v>
      </c>
      <c r="J142" s="41">
        <f t="shared" si="25"/>
        <v>360</v>
      </c>
      <c r="K142" s="36"/>
      <c r="L142" s="36"/>
      <c r="M142" s="36"/>
      <c r="N142" s="35">
        <f t="shared" si="24"/>
        <v>56865</v>
      </c>
      <c r="O142" s="42"/>
      <c r="P142" s="52">
        <v>840</v>
      </c>
      <c r="Q14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28</v>
      </c>
      <c r="R142" s="39" t="s">
        <v>539</v>
      </c>
      <c r="S142" s="36" t="s">
        <v>311</v>
      </c>
      <c r="T142" s="36" t="s">
        <v>312</v>
      </c>
      <c r="U142" s="39" t="s">
        <v>402</v>
      </c>
      <c r="V142" s="39" t="s">
        <v>421</v>
      </c>
      <c r="W142" s="36"/>
      <c r="X142" s="36" t="s">
        <v>510</v>
      </c>
      <c r="Y142" s="36">
        <v>15566075</v>
      </c>
      <c r="Z142" s="54"/>
      <c r="AA142" s="36" t="s">
        <v>52</v>
      </c>
      <c r="AB142" s="54"/>
      <c r="AC142" s="44"/>
      <c r="AD142" s="44"/>
      <c r="AE142" s="44"/>
    </row>
    <row r="143" spans="1:31" x14ac:dyDescent="0.25">
      <c r="A143" s="46"/>
      <c r="B143" s="36" t="s">
        <v>535</v>
      </c>
      <c r="C143" s="38" t="str">
        <f t="shared" ca="1" si="17"/>
        <v>Active</v>
      </c>
      <c r="D143" s="39"/>
      <c r="E143" s="44" t="s">
        <v>511</v>
      </c>
      <c r="F143" s="44" t="s">
        <v>511</v>
      </c>
      <c r="G143" s="34">
        <v>45839</v>
      </c>
      <c r="H143" s="34">
        <v>46934</v>
      </c>
      <c r="I143" s="35">
        <f t="shared" si="23"/>
        <v>46934</v>
      </c>
      <c r="J143" s="41">
        <f t="shared" si="25"/>
        <v>36</v>
      </c>
      <c r="K143" s="36"/>
      <c r="L143" s="36"/>
      <c r="M143" s="36"/>
      <c r="N143" s="35">
        <f t="shared" si="24"/>
        <v>46934</v>
      </c>
      <c r="O143" s="42"/>
      <c r="P143" s="52">
        <v>8567050</v>
      </c>
      <c r="Q14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2855683.33</v>
      </c>
      <c r="R143" s="36" t="s">
        <v>513</v>
      </c>
      <c r="S143" s="54"/>
      <c r="T143" s="54"/>
      <c r="U143" s="39" t="s">
        <v>420</v>
      </c>
      <c r="V143" s="36" t="s">
        <v>421</v>
      </c>
      <c r="W143" s="36"/>
      <c r="X143" s="36" t="s">
        <v>512</v>
      </c>
      <c r="Y143" s="42" t="s">
        <v>697</v>
      </c>
      <c r="Z143" s="36" t="s">
        <v>52</v>
      </c>
      <c r="AA143" s="36" t="s">
        <v>52</v>
      </c>
      <c r="AB143" s="54"/>
      <c r="AC143" s="44"/>
      <c r="AD143" s="44"/>
      <c r="AE143" s="44"/>
    </row>
    <row r="144" spans="1:31" x14ac:dyDescent="0.25">
      <c r="A144" s="46"/>
      <c r="B144" s="36" t="s">
        <v>535</v>
      </c>
      <c r="C144" s="38" t="str">
        <f t="shared" ca="1" si="17"/>
        <v>Expired</v>
      </c>
      <c r="D144" s="39"/>
      <c r="E144" s="44" t="s">
        <v>517</v>
      </c>
      <c r="F144" s="44" t="s">
        <v>517</v>
      </c>
      <c r="G144" s="34">
        <v>45705</v>
      </c>
      <c r="H144" s="34">
        <v>46010</v>
      </c>
      <c r="I144" s="35">
        <f t="shared" si="23"/>
        <v>46010</v>
      </c>
      <c r="J144" s="41">
        <f t="shared" si="25"/>
        <v>10</v>
      </c>
      <c r="K144" s="36"/>
      <c r="L144" s="36"/>
      <c r="M144" s="36"/>
      <c r="N144" s="35">
        <f t="shared" si="24"/>
        <v>46010</v>
      </c>
      <c r="O144" s="42"/>
      <c r="P144" s="52">
        <v>181739.39</v>
      </c>
      <c r="Q14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181739.39</v>
      </c>
      <c r="R144" s="36" t="s">
        <v>516</v>
      </c>
      <c r="S144" s="36" t="s">
        <v>584</v>
      </c>
      <c r="T144" t="s">
        <v>585</v>
      </c>
      <c r="U144" s="39" t="s">
        <v>401</v>
      </c>
      <c r="V144" s="36" t="s">
        <v>883</v>
      </c>
      <c r="W144" s="36" t="s">
        <v>885</v>
      </c>
      <c r="X144" s="36" t="s">
        <v>1176</v>
      </c>
      <c r="Y144" s="42" t="s">
        <v>1177</v>
      </c>
      <c r="Z144" s="54"/>
      <c r="AA144" s="36" t="s">
        <v>52</v>
      </c>
      <c r="AB144" s="54"/>
      <c r="AC144" s="44"/>
      <c r="AD144" s="44"/>
      <c r="AE144" s="44"/>
    </row>
    <row r="145" spans="1:31" ht="30" x14ac:dyDescent="0.25">
      <c r="A145" s="46" t="s">
        <v>519</v>
      </c>
      <c r="B145" s="36" t="s">
        <v>32</v>
      </c>
      <c r="C145" s="38" t="str">
        <f t="shared" ca="1" si="17"/>
        <v>Expired</v>
      </c>
      <c r="D145" s="39"/>
      <c r="E145" s="44" t="s">
        <v>518</v>
      </c>
      <c r="F145" s="44" t="s">
        <v>518</v>
      </c>
      <c r="G145" s="34">
        <v>44039</v>
      </c>
      <c r="H145" s="34">
        <v>45865</v>
      </c>
      <c r="I145" s="35">
        <f t="shared" si="23"/>
        <v>45865</v>
      </c>
      <c r="J145" s="41">
        <f t="shared" si="25"/>
        <v>60</v>
      </c>
      <c r="K145" s="36"/>
      <c r="L145" s="36"/>
      <c r="M145" s="36"/>
      <c r="N145" s="35">
        <f t="shared" si="24"/>
        <v>45865</v>
      </c>
      <c r="O145" s="42"/>
      <c r="P145" s="52">
        <v>488177</v>
      </c>
      <c r="Q14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97635.4</v>
      </c>
      <c r="R145" s="36" t="s">
        <v>514</v>
      </c>
      <c r="S145" s="54"/>
      <c r="T145" s="54"/>
      <c r="U145" s="39" t="s">
        <v>636</v>
      </c>
      <c r="V145" s="36" t="s">
        <v>975</v>
      </c>
      <c r="W145" s="36"/>
      <c r="X145" s="36" t="s">
        <v>1178</v>
      </c>
      <c r="Y145" s="42" t="s">
        <v>638</v>
      </c>
      <c r="Z145" s="36" t="s">
        <v>52</v>
      </c>
      <c r="AA145" s="36" t="s">
        <v>52</v>
      </c>
      <c r="AB145" s="54"/>
      <c r="AC145" s="44"/>
      <c r="AD145" s="44"/>
      <c r="AE145" s="44"/>
    </row>
    <row r="146" spans="1:31" x14ac:dyDescent="0.25">
      <c r="A146" s="46"/>
      <c r="B146" s="36" t="s">
        <v>161</v>
      </c>
      <c r="C146" s="38" t="str">
        <f t="shared" ca="1" si="17"/>
        <v>Active</v>
      </c>
      <c r="D146" s="39"/>
      <c r="E146" s="44" t="s">
        <v>520</v>
      </c>
      <c r="F146" s="44" t="s">
        <v>520</v>
      </c>
      <c r="G146" s="34">
        <v>45301</v>
      </c>
      <c r="H146" s="34">
        <v>46397</v>
      </c>
      <c r="I146" s="35">
        <f t="shared" si="23"/>
        <v>46397</v>
      </c>
      <c r="J146" s="41">
        <f t="shared" si="25"/>
        <v>36</v>
      </c>
      <c r="K146" s="36"/>
      <c r="L146" s="36"/>
      <c r="M146" s="36"/>
      <c r="N146" s="35">
        <f t="shared" si="24"/>
        <v>46397</v>
      </c>
      <c r="O146" s="42"/>
      <c r="P146" s="52">
        <v>131240</v>
      </c>
      <c r="Q14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43746.67</v>
      </c>
      <c r="R146" s="36" t="s">
        <v>514</v>
      </c>
      <c r="S146" s="54"/>
      <c r="T146" s="54"/>
      <c r="U146" s="39" t="s">
        <v>427</v>
      </c>
      <c r="V146" s="36" t="s">
        <v>685</v>
      </c>
      <c r="W146" s="36"/>
      <c r="X146" s="36" t="s">
        <v>1179</v>
      </c>
      <c r="Y146" s="42" t="s">
        <v>686</v>
      </c>
      <c r="Z146" s="36" t="s">
        <v>56</v>
      </c>
      <c r="AA146" s="36" t="s">
        <v>52</v>
      </c>
      <c r="AB146" s="54"/>
      <c r="AC146" s="44"/>
      <c r="AD146" s="44"/>
      <c r="AE146" s="44"/>
    </row>
    <row r="147" spans="1:31" ht="30" x14ac:dyDescent="0.25">
      <c r="A147" s="46"/>
      <c r="B147" s="36" t="s">
        <v>32</v>
      </c>
      <c r="C147" s="38" t="str">
        <f t="shared" ca="1" si="17"/>
        <v>Expired</v>
      </c>
      <c r="D147" s="39"/>
      <c r="E147" s="44" t="s">
        <v>521</v>
      </c>
      <c r="F147" s="44" t="s">
        <v>521</v>
      </c>
      <c r="G147" s="34">
        <v>45658</v>
      </c>
      <c r="H147" s="34">
        <v>46022</v>
      </c>
      <c r="I147" s="35">
        <f t="shared" si="23"/>
        <v>46022</v>
      </c>
      <c r="J147" s="41">
        <f t="shared" si="25"/>
        <v>12</v>
      </c>
      <c r="K147" s="36"/>
      <c r="L147" s="36"/>
      <c r="M147" s="36"/>
      <c r="N147" s="35">
        <f t="shared" si="24"/>
        <v>46022</v>
      </c>
      <c r="O147" s="42"/>
      <c r="P147" s="52">
        <v>300</v>
      </c>
      <c r="Q14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300</v>
      </c>
      <c r="R147" s="36" t="s">
        <v>514</v>
      </c>
      <c r="S147" s="54"/>
      <c r="T147" s="54"/>
      <c r="U147" s="39" t="s">
        <v>433</v>
      </c>
      <c r="V147" s="36" t="s">
        <v>840</v>
      </c>
      <c r="W147" s="36" t="s">
        <v>421</v>
      </c>
      <c r="X147" s="36" t="s">
        <v>1180</v>
      </c>
      <c r="Y147" s="42" t="s">
        <v>1181</v>
      </c>
      <c r="Z147" s="54"/>
      <c r="AA147" s="36" t="s">
        <v>52</v>
      </c>
      <c r="AB147" s="54"/>
      <c r="AC147" s="44"/>
      <c r="AD147" s="44"/>
      <c r="AE147" s="44"/>
    </row>
    <row r="148" spans="1:31" x14ac:dyDescent="0.25">
      <c r="A148" s="46" t="s">
        <v>523</v>
      </c>
      <c r="B148" s="36" t="s">
        <v>161</v>
      </c>
      <c r="C148" s="38" t="str">
        <f t="shared" ca="1" si="17"/>
        <v>Expired</v>
      </c>
      <c r="D148" s="39"/>
      <c r="E148" s="44" t="s">
        <v>522</v>
      </c>
      <c r="F148" s="44" t="s">
        <v>522</v>
      </c>
      <c r="G148" s="34">
        <v>45978</v>
      </c>
      <c r="H148" s="34">
        <v>46034</v>
      </c>
      <c r="I148" s="35">
        <f t="shared" si="23"/>
        <v>46034</v>
      </c>
      <c r="J148" s="41">
        <f t="shared" si="25"/>
        <v>2</v>
      </c>
      <c r="K148" s="36"/>
      <c r="L148" s="36"/>
      <c r="M148" s="36"/>
      <c r="N148" s="35">
        <f t="shared" si="24"/>
        <v>46034</v>
      </c>
      <c r="O148" s="42"/>
      <c r="P148" s="52">
        <v>900000</v>
      </c>
      <c r="Q14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900000</v>
      </c>
      <c r="R148" s="36" t="s">
        <v>514</v>
      </c>
      <c r="S148" s="54"/>
      <c r="T148" s="54"/>
      <c r="U148" s="39" t="s">
        <v>427</v>
      </c>
      <c r="V148" s="36" t="s">
        <v>685</v>
      </c>
      <c r="W148" s="36"/>
      <c r="X148" s="36" t="s">
        <v>1182</v>
      </c>
      <c r="Y148" s="42" t="s">
        <v>596</v>
      </c>
      <c r="Z148" s="54"/>
      <c r="AA148" s="36" t="s">
        <v>56</v>
      </c>
      <c r="AB148" s="54"/>
      <c r="AC148" s="44"/>
      <c r="AD148" s="44"/>
      <c r="AE148" s="44"/>
    </row>
    <row r="149" spans="1:31" ht="30" x14ac:dyDescent="0.25">
      <c r="A149" s="46"/>
      <c r="B149" s="36" t="s">
        <v>32</v>
      </c>
      <c r="C149" s="38" t="str">
        <f t="shared" ca="1" si="17"/>
        <v>Expired</v>
      </c>
      <c r="D149" s="39"/>
      <c r="E149" s="44" t="s">
        <v>524</v>
      </c>
      <c r="F149" s="44" t="s">
        <v>524</v>
      </c>
      <c r="G149" s="34">
        <v>44934</v>
      </c>
      <c r="H149" s="34">
        <v>46029</v>
      </c>
      <c r="I149" s="35">
        <f t="shared" si="23"/>
        <v>46029</v>
      </c>
      <c r="J149" s="41">
        <f t="shared" si="25"/>
        <v>36</v>
      </c>
      <c r="K149" s="36"/>
      <c r="L149" s="36"/>
      <c r="M149" s="36"/>
      <c r="N149" s="35">
        <f t="shared" si="24"/>
        <v>46029</v>
      </c>
      <c r="O149" s="42"/>
      <c r="P149" s="52">
        <v>208431</v>
      </c>
      <c r="Q14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69477</v>
      </c>
      <c r="R149" s="36" t="s">
        <v>513</v>
      </c>
      <c r="S149" s="54"/>
      <c r="T149" s="54"/>
      <c r="U149" s="39" t="s">
        <v>972</v>
      </c>
      <c r="V149" s="36" t="s">
        <v>978</v>
      </c>
      <c r="W149" s="36" t="s">
        <v>990</v>
      </c>
      <c r="X149" s="36" t="s">
        <v>1183</v>
      </c>
      <c r="Y149" s="42" t="s">
        <v>1184</v>
      </c>
      <c r="Z149" s="54"/>
      <c r="AA149" s="36" t="s">
        <v>52</v>
      </c>
      <c r="AB149" s="54"/>
      <c r="AC149" s="44"/>
      <c r="AD149" s="44"/>
      <c r="AE149" s="44"/>
    </row>
    <row r="150" spans="1:31" x14ac:dyDescent="0.25">
      <c r="A150" s="46"/>
      <c r="B150" s="36" t="s">
        <v>32</v>
      </c>
      <c r="C150" s="38" t="str">
        <f t="shared" ca="1" si="17"/>
        <v>Active</v>
      </c>
      <c r="D150" s="39"/>
      <c r="E150" s="44" t="s">
        <v>525</v>
      </c>
      <c r="F150" s="44" t="s">
        <v>525</v>
      </c>
      <c r="G150" s="34">
        <v>45645</v>
      </c>
      <c r="H150" s="34">
        <v>47470</v>
      </c>
      <c r="I150" s="35">
        <f t="shared" si="23"/>
        <v>47470</v>
      </c>
      <c r="J150" s="41">
        <f t="shared" si="25"/>
        <v>60</v>
      </c>
      <c r="K150" s="36"/>
      <c r="L150" s="36"/>
      <c r="M150" s="36"/>
      <c r="N150" s="35">
        <f t="shared" si="24"/>
        <v>47470</v>
      </c>
      <c r="O150" s="42"/>
      <c r="P150" s="52">
        <v>279100</v>
      </c>
      <c r="Q15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55820</v>
      </c>
      <c r="R150" s="36" t="s">
        <v>515</v>
      </c>
      <c r="S150" s="54"/>
      <c r="T150" s="54"/>
      <c r="U150" s="39" t="s">
        <v>416</v>
      </c>
      <c r="V150" s="36" t="s">
        <v>417</v>
      </c>
      <c r="W150" s="36" t="s">
        <v>418</v>
      </c>
      <c r="X150" s="36" t="s">
        <v>526</v>
      </c>
      <c r="Y150" s="42" t="s">
        <v>1186</v>
      </c>
      <c r="Z150" s="36" t="s">
        <v>56</v>
      </c>
      <c r="AA150" s="36" t="s">
        <v>52</v>
      </c>
      <c r="AB150" s="54"/>
      <c r="AC150" s="44"/>
      <c r="AD150" s="44"/>
      <c r="AE150" s="44"/>
    </row>
    <row r="151" spans="1:31" x14ac:dyDescent="0.25">
      <c r="A151" s="46"/>
      <c r="B151" s="36" t="s">
        <v>32</v>
      </c>
      <c r="C151" s="38" t="str">
        <f t="shared" ca="1" si="17"/>
        <v>Expired</v>
      </c>
      <c r="D151" s="39" t="s">
        <v>33</v>
      </c>
      <c r="E151" s="44" t="s">
        <v>527</v>
      </c>
      <c r="F151" s="44"/>
      <c r="G151" s="34">
        <v>42522</v>
      </c>
      <c r="H151" s="34">
        <v>44347</v>
      </c>
      <c r="I151" s="35">
        <f t="shared" si="23"/>
        <v>44347</v>
      </c>
      <c r="J151" s="41">
        <f t="shared" si="25"/>
        <v>60</v>
      </c>
      <c r="K151" s="36"/>
      <c r="L151" s="36"/>
      <c r="M151" s="36"/>
      <c r="N151" s="35">
        <f t="shared" si="24"/>
        <v>44347</v>
      </c>
      <c r="O151" s="42" t="s">
        <v>528</v>
      </c>
      <c r="P151" s="52">
        <v>1750000</v>
      </c>
      <c r="Q15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350000</v>
      </c>
      <c r="R151" s="36" t="s">
        <v>529</v>
      </c>
      <c r="S151" s="36" t="s">
        <v>530</v>
      </c>
      <c r="T151" s="36" t="s">
        <v>531</v>
      </c>
      <c r="U151" s="39" t="s">
        <v>420</v>
      </c>
      <c r="V151" s="36" t="s">
        <v>643</v>
      </c>
      <c r="W151" s="36" t="s">
        <v>421</v>
      </c>
      <c r="X151" s="36" t="s">
        <v>1188</v>
      </c>
      <c r="Y151" s="42" t="s">
        <v>532</v>
      </c>
      <c r="Z151" s="36" t="s">
        <v>56</v>
      </c>
      <c r="AA151" s="36" t="s">
        <v>52</v>
      </c>
      <c r="AB151" s="36" t="s">
        <v>53</v>
      </c>
      <c r="AC151" s="44"/>
      <c r="AD151" s="44"/>
      <c r="AE151" s="44"/>
    </row>
    <row r="152" spans="1:31" x14ac:dyDescent="0.25">
      <c r="A152" s="46"/>
      <c r="B152" s="36" t="s">
        <v>32</v>
      </c>
      <c r="C152" s="38" t="str">
        <f t="shared" ca="1" si="17"/>
        <v>Expired</v>
      </c>
      <c r="D152" s="39" t="s">
        <v>33</v>
      </c>
      <c r="E152" s="44" t="s">
        <v>527</v>
      </c>
      <c r="F152" s="44"/>
      <c r="G152" s="34">
        <v>42522</v>
      </c>
      <c r="H152" s="34">
        <v>44347</v>
      </c>
      <c r="I152" s="35">
        <f t="shared" si="23"/>
        <v>44347</v>
      </c>
      <c r="J152" s="41">
        <f t="shared" si="25"/>
        <v>60</v>
      </c>
      <c r="K152" s="36"/>
      <c r="L152" s="36"/>
      <c r="M152" s="36"/>
      <c r="N152" s="35">
        <f t="shared" si="24"/>
        <v>44347</v>
      </c>
      <c r="O152" s="42" t="s">
        <v>528</v>
      </c>
      <c r="P152" s="52">
        <v>1750000</v>
      </c>
      <c r="Q15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350000</v>
      </c>
      <c r="R152" s="36" t="s">
        <v>529</v>
      </c>
      <c r="S152" s="36" t="s">
        <v>530</v>
      </c>
      <c r="T152" s="36" t="s">
        <v>531</v>
      </c>
      <c r="U152" s="39" t="s">
        <v>420</v>
      </c>
      <c r="V152" s="36" t="s">
        <v>643</v>
      </c>
      <c r="W152" s="36" t="s">
        <v>421</v>
      </c>
      <c r="X152" s="36" t="s">
        <v>1175</v>
      </c>
      <c r="Y152" s="42" t="s">
        <v>533</v>
      </c>
      <c r="Z152" s="36" t="s">
        <v>56</v>
      </c>
      <c r="AA152" s="36" t="s">
        <v>52</v>
      </c>
      <c r="AB152" s="36" t="s">
        <v>53</v>
      </c>
      <c r="AC152" s="44"/>
      <c r="AD152" s="44"/>
      <c r="AE152" s="44"/>
    </row>
    <row r="153" spans="1:31" ht="90" x14ac:dyDescent="0.25">
      <c r="A153" s="46" t="s">
        <v>534</v>
      </c>
      <c r="B153" s="36" t="s">
        <v>535</v>
      </c>
      <c r="C153" s="38" t="str">
        <f t="shared" ca="1" si="17"/>
        <v>Expired</v>
      </c>
      <c r="D153" s="39" t="s">
        <v>536</v>
      </c>
      <c r="E153" s="44" t="s">
        <v>537</v>
      </c>
      <c r="F153" s="44" t="s">
        <v>538</v>
      </c>
      <c r="G153" s="34">
        <v>45229</v>
      </c>
      <c r="H153" s="34">
        <v>45303</v>
      </c>
      <c r="I153" s="35">
        <f t="shared" si="23"/>
        <v>45303</v>
      </c>
      <c r="J153" s="41">
        <f t="shared" si="25"/>
        <v>2</v>
      </c>
      <c r="K153" s="36"/>
      <c r="L153" s="36"/>
      <c r="M153" s="36"/>
      <c r="N153" s="35">
        <f t="shared" si="24"/>
        <v>45303</v>
      </c>
      <c r="O153" s="42"/>
      <c r="P153" s="52">
        <v>41400</v>
      </c>
      <c r="Q15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41400</v>
      </c>
      <c r="R153" s="36" t="s">
        <v>539</v>
      </c>
      <c r="S153" s="36" t="s">
        <v>540</v>
      </c>
      <c r="T153" s="36" t="s">
        <v>541</v>
      </c>
      <c r="U153" s="39" t="s">
        <v>402</v>
      </c>
      <c r="V153" s="36" t="s">
        <v>407</v>
      </c>
      <c r="W153" s="36" t="s">
        <v>611</v>
      </c>
      <c r="X153" s="36" t="s">
        <v>1189</v>
      </c>
      <c r="Y153" s="36" t="s">
        <v>543</v>
      </c>
      <c r="Z153" s="36" t="s">
        <v>52</v>
      </c>
      <c r="AA153" s="36" t="s">
        <v>56</v>
      </c>
      <c r="AB153" s="36" t="s">
        <v>544</v>
      </c>
      <c r="AC153" s="44"/>
      <c r="AD153" s="44"/>
      <c r="AE153" s="44"/>
    </row>
    <row r="154" spans="1:31" ht="30" x14ac:dyDescent="0.25">
      <c r="A154" s="46" t="s">
        <v>545</v>
      </c>
      <c r="B154" s="36" t="s">
        <v>535</v>
      </c>
      <c r="C154" s="38" t="str">
        <f t="shared" ca="1" si="17"/>
        <v>Expired</v>
      </c>
      <c r="D154" s="39" t="s">
        <v>536</v>
      </c>
      <c r="E154" s="44" t="s">
        <v>546</v>
      </c>
      <c r="F154" s="44" t="s">
        <v>547</v>
      </c>
      <c r="G154" s="34">
        <v>45278</v>
      </c>
      <c r="H154" s="34">
        <v>45341</v>
      </c>
      <c r="I154" s="35">
        <f t="shared" si="23"/>
        <v>45341</v>
      </c>
      <c r="J154" s="41">
        <f t="shared" si="25"/>
        <v>2</v>
      </c>
      <c r="K154" s="36"/>
      <c r="L154" s="36"/>
      <c r="M154" s="36"/>
      <c r="N154" s="35">
        <f t="shared" si="24"/>
        <v>45341</v>
      </c>
      <c r="O154" s="42"/>
      <c r="P154" s="52">
        <v>139024.14000000001</v>
      </c>
      <c r="Q15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139024.14000000001</v>
      </c>
      <c r="R154" s="36" t="s">
        <v>548</v>
      </c>
      <c r="S154" s="36" t="s">
        <v>549</v>
      </c>
      <c r="T154" s="36" t="s">
        <v>550</v>
      </c>
      <c r="U154" s="39" t="s">
        <v>400</v>
      </c>
      <c r="V154" s="36" t="s">
        <v>1120</v>
      </c>
      <c r="W154" s="36"/>
      <c r="X154" s="36" t="s">
        <v>1190</v>
      </c>
      <c r="Y154" s="36" t="s">
        <v>551</v>
      </c>
      <c r="Z154" s="56" t="s">
        <v>56</v>
      </c>
      <c r="AA154" s="36" t="s">
        <v>52</v>
      </c>
      <c r="AB154" s="36" t="s">
        <v>552</v>
      </c>
      <c r="AC154" s="44"/>
      <c r="AD154" s="44" t="s">
        <v>553</v>
      </c>
      <c r="AE154" s="44"/>
    </row>
    <row r="155" spans="1:31" x14ac:dyDescent="0.25">
      <c r="A155" s="46" t="s">
        <v>554</v>
      </c>
      <c r="B155" s="36" t="s">
        <v>161</v>
      </c>
      <c r="C155" s="38" t="str">
        <f t="shared" ca="1" si="17"/>
        <v>Expired</v>
      </c>
      <c r="D155" s="39" t="s">
        <v>536</v>
      </c>
      <c r="E155" s="44" t="s">
        <v>555</v>
      </c>
      <c r="F155" s="44" t="s">
        <v>556</v>
      </c>
      <c r="G155" s="34">
        <v>45338</v>
      </c>
      <c r="H155" s="34">
        <v>45357</v>
      </c>
      <c r="I155" s="35">
        <f t="shared" si="23"/>
        <v>45357</v>
      </c>
      <c r="J155" s="41">
        <f t="shared" si="25"/>
        <v>1</v>
      </c>
      <c r="K155" s="36"/>
      <c r="L155" s="36"/>
      <c r="M155" s="36"/>
      <c r="N155" s="35">
        <f t="shared" si="24"/>
        <v>45357</v>
      </c>
      <c r="O155" s="42"/>
      <c r="P155" s="52">
        <v>87500</v>
      </c>
      <c r="Q15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87500</v>
      </c>
      <c r="R155" s="36" t="s">
        <v>548</v>
      </c>
      <c r="S155" s="36" t="s">
        <v>557</v>
      </c>
      <c r="T155" s="36" t="s">
        <v>558</v>
      </c>
      <c r="U155" s="39" t="s">
        <v>636</v>
      </c>
      <c r="V155" s="36" t="s">
        <v>1153</v>
      </c>
      <c r="W155" s="36"/>
      <c r="X155" s="36" t="s">
        <v>1191</v>
      </c>
      <c r="Y155" s="36" t="s">
        <v>561</v>
      </c>
      <c r="Z155" s="36" t="s">
        <v>56</v>
      </c>
      <c r="AA155" s="36" t="s">
        <v>52</v>
      </c>
      <c r="AB155" s="36" t="s">
        <v>562</v>
      </c>
      <c r="AC155" s="44" t="s">
        <v>563</v>
      </c>
      <c r="AD155" s="44"/>
      <c r="AE155" s="44"/>
    </row>
    <row r="156" spans="1:31" ht="30" x14ac:dyDescent="0.25">
      <c r="A156" s="46" t="s">
        <v>564</v>
      </c>
      <c r="B156" s="36" t="s">
        <v>161</v>
      </c>
      <c r="C156" s="38" t="str">
        <f t="shared" ca="1" si="17"/>
        <v>Expired</v>
      </c>
      <c r="D156" s="39" t="s">
        <v>536</v>
      </c>
      <c r="E156" s="44" t="s">
        <v>565</v>
      </c>
      <c r="F156" s="44" t="s">
        <v>566</v>
      </c>
      <c r="G156" s="34">
        <v>45338</v>
      </c>
      <c r="H156" s="34">
        <v>45357</v>
      </c>
      <c r="I156" s="35">
        <f t="shared" si="23"/>
        <v>45357</v>
      </c>
      <c r="J156" s="41">
        <f t="shared" si="25"/>
        <v>1</v>
      </c>
      <c r="K156" s="36"/>
      <c r="L156" s="36"/>
      <c r="M156" s="36"/>
      <c r="N156" s="35">
        <f t="shared" si="24"/>
        <v>45357</v>
      </c>
      <c r="O156" s="42"/>
      <c r="P156" s="52">
        <v>34695</v>
      </c>
      <c r="Q15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34695</v>
      </c>
      <c r="R156" s="36" t="s">
        <v>548</v>
      </c>
      <c r="S156" s="36" t="s">
        <v>557</v>
      </c>
      <c r="T156" s="36" t="s">
        <v>558</v>
      </c>
      <c r="U156" s="39" t="s">
        <v>427</v>
      </c>
      <c r="V156" s="36" t="s">
        <v>559</v>
      </c>
      <c r="W156" s="36" t="s">
        <v>560</v>
      </c>
      <c r="X156" s="36" t="s">
        <v>1191</v>
      </c>
      <c r="Y156" s="36" t="s">
        <v>561</v>
      </c>
      <c r="Z156" s="36" t="s">
        <v>56</v>
      </c>
      <c r="AA156" s="36" t="s">
        <v>52</v>
      </c>
      <c r="AB156" s="36" t="s">
        <v>562</v>
      </c>
      <c r="AC156" s="44" t="s">
        <v>567</v>
      </c>
      <c r="AD156" s="44"/>
      <c r="AE156" s="44"/>
    </row>
    <row r="157" spans="1:31" x14ac:dyDescent="0.25">
      <c r="A157" s="46" t="s">
        <v>568</v>
      </c>
      <c r="B157" s="36" t="s">
        <v>161</v>
      </c>
      <c r="C157" s="38" t="str">
        <f t="shared" ca="1" si="17"/>
        <v>Expired</v>
      </c>
      <c r="D157" s="39" t="s">
        <v>536</v>
      </c>
      <c r="E157" s="44" t="s">
        <v>569</v>
      </c>
      <c r="F157" s="44" t="s">
        <v>570</v>
      </c>
      <c r="G157" s="34">
        <v>45338</v>
      </c>
      <c r="H157" s="34">
        <v>45357</v>
      </c>
      <c r="I157" s="35">
        <f t="shared" si="23"/>
        <v>45357</v>
      </c>
      <c r="J157" s="41">
        <f t="shared" si="25"/>
        <v>1</v>
      </c>
      <c r="K157" s="36"/>
      <c r="L157" s="36"/>
      <c r="M157" s="36"/>
      <c r="N157" s="35">
        <f t="shared" si="24"/>
        <v>45357</v>
      </c>
      <c r="O157" s="42"/>
      <c r="P157" s="52">
        <v>31980</v>
      </c>
      <c r="Q15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31980</v>
      </c>
      <c r="R157" s="36" t="s">
        <v>548</v>
      </c>
      <c r="S157" s="36" t="s">
        <v>557</v>
      </c>
      <c r="T157" s="36" t="s">
        <v>558</v>
      </c>
      <c r="U157" s="39" t="s">
        <v>427</v>
      </c>
      <c r="V157" s="36" t="s">
        <v>559</v>
      </c>
      <c r="W157" s="36" t="s">
        <v>560</v>
      </c>
      <c r="X157" s="36" t="s">
        <v>1191</v>
      </c>
      <c r="Y157" s="36" t="s">
        <v>561</v>
      </c>
      <c r="Z157" s="36" t="s">
        <v>56</v>
      </c>
      <c r="AA157" s="36" t="s">
        <v>52</v>
      </c>
      <c r="AB157" s="36" t="s">
        <v>562</v>
      </c>
      <c r="AC157" s="44" t="s">
        <v>571</v>
      </c>
      <c r="AD157" s="44"/>
      <c r="AE157" s="44"/>
    </row>
    <row r="158" spans="1:31" x14ac:dyDescent="0.25">
      <c r="A158" s="46" t="s">
        <v>572</v>
      </c>
      <c r="B158" s="36" t="s">
        <v>161</v>
      </c>
      <c r="C158" s="38" t="str">
        <f t="shared" ca="1" si="17"/>
        <v>Expired</v>
      </c>
      <c r="D158" s="39" t="s">
        <v>536</v>
      </c>
      <c r="E158" s="44" t="s">
        <v>573</v>
      </c>
      <c r="F158" s="44" t="s">
        <v>574</v>
      </c>
      <c r="G158" s="34">
        <v>45338</v>
      </c>
      <c r="H158" s="34">
        <v>45357</v>
      </c>
      <c r="I158" s="35">
        <f t="shared" si="23"/>
        <v>45357</v>
      </c>
      <c r="J158" s="41">
        <f t="shared" si="25"/>
        <v>1</v>
      </c>
      <c r="K158" s="36"/>
      <c r="L158" s="36"/>
      <c r="M158" s="36"/>
      <c r="N158" s="35">
        <f t="shared" si="24"/>
        <v>45357</v>
      </c>
      <c r="O158" s="42"/>
      <c r="P158" s="52">
        <v>19584.900000000001</v>
      </c>
      <c r="Q15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19584.900000000001</v>
      </c>
      <c r="R158" s="36" t="s">
        <v>548</v>
      </c>
      <c r="S158" s="36" t="s">
        <v>557</v>
      </c>
      <c r="T158" s="36" t="s">
        <v>558</v>
      </c>
      <c r="U158" s="39" t="s">
        <v>427</v>
      </c>
      <c r="V158" s="36" t="s">
        <v>559</v>
      </c>
      <c r="W158" s="36" t="s">
        <v>560</v>
      </c>
      <c r="X158" s="36" t="s">
        <v>1192</v>
      </c>
      <c r="Y158" s="36" t="s">
        <v>575</v>
      </c>
      <c r="Z158" s="36" t="s">
        <v>56</v>
      </c>
      <c r="AA158" s="36" t="s">
        <v>52</v>
      </c>
      <c r="AB158" s="36" t="s">
        <v>562</v>
      </c>
      <c r="AC158" s="44" t="s">
        <v>576</v>
      </c>
      <c r="AD158" s="44" t="s">
        <v>553</v>
      </c>
      <c r="AE158" s="44"/>
    </row>
    <row r="159" spans="1:31" x14ac:dyDescent="0.25">
      <c r="A159" s="46" t="s">
        <v>577</v>
      </c>
      <c r="B159" s="36" t="s">
        <v>161</v>
      </c>
      <c r="C159" s="38" t="str">
        <f t="shared" ca="1" si="17"/>
        <v>Expired</v>
      </c>
      <c r="D159" s="39" t="s">
        <v>536</v>
      </c>
      <c r="E159" s="44" t="s">
        <v>578</v>
      </c>
      <c r="F159" s="44" t="s">
        <v>579</v>
      </c>
      <c r="G159" s="34">
        <v>45338</v>
      </c>
      <c r="H159" s="34">
        <v>45357</v>
      </c>
      <c r="I159" s="35">
        <f t="shared" si="23"/>
        <v>45357</v>
      </c>
      <c r="J159" s="41">
        <f t="shared" si="25"/>
        <v>1</v>
      </c>
      <c r="K159" s="36"/>
      <c r="L159" s="36"/>
      <c r="M159" s="36"/>
      <c r="N159" s="35">
        <f t="shared" si="24"/>
        <v>45357</v>
      </c>
      <c r="O159" s="42"/>
      <c r="P159" s="52">
        <v>13500</v>
      </c>
      <c r="Q15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13500</v>
      </c>
      <c r="R159" s="36" t="s">
        <v>548</v>
      </c>
      <c r="S159" s="36" t="s">
        <v>557</v>
      </c>
      <c r="T159" s="36" t="s">
        <v>558</v>
      </c>
      <c r="U159" s="39" t="s">
        <v>427</v>
      </c>
      <c r="V159" s="36" t="s">
        <v>559</v>
      </c>
      <c r="W159" s="36" t="s">
        <v>560</v>
      </c>
      <c r="X159" s="36" t="s">
        <v>1193</v>
      </c>
      <c r="Y159" s="36" t="s">
        <v>580</v>
      </c>
      <c r="Z159" s="36" t="s">
        <v>52</v>
      </c>
      <c r="AA159" s="36" t="s">
        <v>52</v>
      </c>
      <c r="AB159" s="36" t="s">
        <v>562</v>
      </c>
      <c r="AC159" s="44" t="s">
        <v>581</v>
      </c>
      <c r="AD159" s="44"/>
      <c r="AE159" s="44"/>
    </row>
    <row r="160" spans="1:31" ht="30" x14ac:dyDescent="0.25">
      <c r="A160" s="46"/>
      <c r="B160" s="36" t="s">
        <v>535</v>
      </c>
      <c r="C160" s="38" t="str">
        <f t="shared" ca="1" si="17"/>
        <v>Expired</v>
      </c>
      <c r="D160" s="39" t="s">
        <v>33</v>
      </c>
      <c r="E160" s="44" t="s">
        <v>582</v>
      </c>
      <c r="F160" s="44" t="s">
        <v>583</v>
      </c>
      <c r="G160" s="34">
        <v>44317</v>
      </c>
      <c r="H160" s="34">
        <v>45412</v>
      </c>
      <c r="I160" s="35">
        <f t="shared" si="23"/>
        <v>45412</v>
      </c>
      <c r="J160" s="41">
        <f t="shared" si="25"/>
        <v>36</v>
      </c>
      <c r="K160" s="36"/>
      <c r="L160" s="36"/>
      <c r="M160" s="36"/>
      <c r="N160" s="35">
        <f t="shared" si="24"/>
        <v>45412</v>
      </c>
      <c r="O160" s="42" t="s">
        <v>528</v>
      </c>
      <c r="P160" s="52">
        <v>8400000</v>
      </c>
      <c r="Q16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2800000</v>
      </c>
      <c r="R160" s="36" t="s">
        <v>529</v>
      </c>
      <c r="S160" s="36" t="s">
        <v>584</v>
      </c>
      <c r="T160" s="36" t="s">
        <v>585</v>
      </c>
      <c r="U160" s="39" t="s">
        <v>402</v>
      </c>
      <c r="V160" s="36" t="s">
        <v>407</v>
      </c>
      <c r="W160" s="36" t="s">
        <v>406</v>
      </c>
      <c r="X160" s="36" t="s">
        <v>1173</v>
      </c>
      <c r="Y160" s="42" t="s">
        <v>1174</v>
      </c>
      <c r="Z160" s="54"/>
      <c r="AA160" s="36" t="s">
        <v>52</v>
      </c>
      <c r="AB160" s="36" t="s">
        <v>53</v>
      </c>
      <c r="AC160" s="44"/>
      <c r="AD160" s="44"/>
      <c r="AE160" s="44"/>
    </row>
    <row r="161" spans="1:31" ht="30" x14ac:dyDescent="0.25">
      <c r="A161" s="46" t="s">
        <v>586</v>
      </c>
      <c r="B161" s="36" t="s">
        <v>535</v>
      </c>
      <c r="C161" s="38" t="str">
        <f t="shared" ca="1" si="17"/>
        <v>Expired</v>
      </c>
      <c r="D161" s="39" t="s">
        <v>536</v>
      </c>
      <c r="E161" s="44" t="s">
        <v>587</v>
      </c>
      <c r="F161" s="44" t="s">
        <v>588</v>
      </c>
      <c r="G161" s="34">
        <v>45446</v>
      </c>
      <c r="H161" s="34">
        <v>45567</v>
      </c>
      <c r="I161" s="35">
        <f t="shared" si="23"/>
        <v>45567</v>
      </c>
      <c r="J161" s="41">
        <f t="shared" si="25"/>
        <v>4</v>
      </c>
      <c r="K161" s="36"/>
      <c r="L161" s="36"/>
      <c r="M161" s="36"/>
      <c r="N161" s="35">
        <f t="shared" si="24"/>
        <v>45567</v>
      </c>
      <c r="O161" s="42" t="s">
        <v>589</v>
      </c>
      <c r="P161" s="52">
        <v>78930.22</v>
      </c>
      <c r="Q16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78930.22</v>
      </c>
      <c r="R161" s="36" t="s">
        <v>539</v>
      </c>
      <c r="S161" s="36" t="s">
        <v>590</v>
      </c>
      <c r="T161" s="36" t="s">
        <v>591</v>
      </c>
      <c r="U161" s="39" t="s">
        <v>403</v>
      </c>
      <c r="V161" s="36" t="s">
        <v>406</v>
      </c>
      <c r="W161" s="36"/>
      <c r="X161" s="36" t="s">
        <v>1194</v>
      </c>
      <c r="Y161" s="36" t="s">
        <v>592</v>
      </c>
      <c r="Z161" s="36" t="s">
        <v>56</v>
      </c>
      <c r="AA161" s="36" t="s">
        <v>56</v>
      </c>
      <c r="AB161" s="36" t="s">
        <v>552</v>
      </c>
      <c r="AC161" s="44"/>
      <c r="AD161" s="44"/>
      <c r="AE161" s="44"/>
    </row>
    <row r="162" spans="1:31" ht="30" x14ac:dyDescent="0.25">
      <c r="A162" s="46"/>
      <c r="B162" s="36" t="s">
        <v>32</v>
      </c>
      <c r="C162" s="38" t="str">
        <f t="shared" ca="1" si="17"/>
        <v>Expired</v>
      </c>
      <c r="D162" s="39" t="s">
        <v>33</v>
      </c>
      <c r="E162" s="44" t="s">
        <v>593</v>
      </c>
      <c r="F162" s="44"/>
      <c r="G162" s="34">
        <v>43806</v>
      </c>
      <c r="H162" s="34">
        <v>45632</v>
      </c>
      <c r="I162" s="35">
        <f t="shared" si="23"/>
        <v>45632</v>
      </c>
      <c r="J162" s="41">
        <f t="shared" si="25"/>
        <v>60</v>
      </c>
      <c r="K162" s="36"/>
      <c r="L162" s="36"/>
      <c r="M162" s="36"/>
      <c r="N162" s="35">
        <f t="shared" si="24"/>
        <v>45632</v>
      </c>
      <c r="O162" s="42" t="s">
        <v>594</v>
      </c>
      <c r="P162" s="52">
        <v>85000</v>
      </c>
      <c r="Q16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17000</v>
      </c>
      <c r="R162" s="36" t="s">
        <v>529</v>
      </c>
      <c r="S162" s="36" t="s">
        <v>584</v>
      </c>
      <c r="T162" s="36" t="s">
        <v>585</v>
      </c>
      <c r="U162" s="39" t="s">
        <v>401</v>
      </c>
      <c r="V162" s="36" t="s">
        <v>424</v>
      </c>
      <c r="W162" s="36" t="s">
        <v>406</v>
      </c>
      <c r="X162" s="36" t="s">
        <v>1187</v>
      </c>
      <c r="Y162" s="42" t="s">
        <v>595</v>
      </c>
      <c r="Z162" s="36" t="s">
        <v>56</v>
      </c>
      <c r="AA162" s="36" t="s">
        <v>52</v>
      </c>
      <c r="AB162" s="36" t="s">
        <v>53</v>
      </c>
      <c r="AC162" s="44"/>
      <c r="AD162" s="44"/>
      <c r="AE162" s="44"/>
    </row>
    <row r="163" spans="1:31" x14ac:dyDescent="0.25">
      <c r="A163" s="46" t="s">
        <v>597</v>
      </c>
      <c r="B163" s="36" t="s">
        <v>535</v>
      </c>
      <c r="C163" s="38" t="str">
        <f t="shared" ca="1" si="17"/>
        <v>Expired</v>
      </c>
      <c r="D163" s="39" t="s">
        <v>33</v>
      </c>
      <c r="E163" s="44" t="s">
        <v>598</v>
      </c>
      <c r="F163" s="44" t="s">
        <v>599</v>
      </c>
      <c r="G163" s="34">
        <v>45705</v>
      </c>
      <c r="H163" s="34">
        <v>45826</v>
      </c>
      <c r="I163" s="35">
        <f t="shared" si="23"/>
        <v>45826</v>
      </c>
      <c r="J163" s="41">
        <f t="shared" si="25"/>
        <v>4</v>
      </c>
      <c r="K163" s="36"/>
      <c r="L163" s="36"/>
      <c r="M163" s="36"/>
      <c r="N163" s="35">
        <f t="shared" si="24"/>
        <v>45826</v>
      </c>
      <c r="O163" s="42"/>
      <c r="P163" s="47"/>
      <c r="Q16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163" s="36"/>
      <c r="S163" s="36" t="s">
        <v>584</v>
      </c>
      <c r="T163" s="36" t="s">
        <v>585</v>
      </c>
      <c r="U163" s="39" t="s">
        <v>401</v>
      </c>
      <c r="V163" s="36" t="s">
        <v>883</v>
      </c>
      <c r="W163" s="36" t="s">
        <v>885</v>
      </c>
      <c r="X163" s="36" t="s">
        <v>1176</v>
      </c>
      <c r="Y163" s="42" t="s">
        <v>1177</v>
      </c>
      <c r="Z163" s="54"/>
      <c r="AA163" s="36" t="s">
        <v>52</v>
      </c>
      <c r="AB163" s="36" t="s">
        <v>552</v>
      </c>
      <c r="AC163" s="44"/>
      <c r="AD163" s="44"/>
      <c r="AE163" s="44"/>
    </row>
    <row r="164" spans="1:31" ht="30" x14ac:dyDescent="0.25">
      <c r="A164" s="46" t="s">
        <v>600</v>
      </c>
      <c r="B164" s="36" t="s">
        <v>535</v>
      </c>
      <c r="C164" s="38" t="str">
        <f t="shared" ca="1" si="17"/>
        <v>Expired</v>
      </c>
      <c r="D164" s="39" t="s">
        <v>536</v>
      </c>
      <c r="E164" s="44" t="s">
        <v>601</v>
      </c>
      <c r="F164" s="44" t="s">
        <v>602</v>
      </c>
      <c r="G164" s="34">
        <v>45824</v>
      </c>
      <c r="H164" s="34">
        <v>45849</v>
      </c>
      <c r="I164" s="35">
        <f t="shared" si="23"/>
        <v>45849</v>
      </c>
      <c r="J164" s="41">
        <f t="shared" si="25"/>
        <v>1</v>
      </c>
      <c r="K164" s="36"/>
      <c r="L164" s="36"/>
      <c r="M164" s="36"/>
      <c r="N164" s="35">
        <f t="shared" si="24"/>
        <v>45849</v>
      </c>
      <c r="O164" s="42"/>
      <c r="P164" s="52">
        <v>64928.33</v>
      </c>
      <c r="Q16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64928.33</v>
      </c>
      <c r="R164" s="36"/>
      <c r="S164" s="36" t="s">
        <v>603</v>
      </c>
      <c r="T164" s="36"/>
      <c r="U164" s="39" t="s">
        <v>400</v>
      </c>
      <c r="V164" s="39" t="s">
        <v>409</v>
      </c>
      <c r="W164" s="36"/>
      <c r="X164" s="36" t="s">
        <v>1195</v>
      </c>
      <c r="Y164" s="42" t="s">
        <v>1200</v>
      </c>
      <c r="Z164" s="36" t="s">
        <v>56</v>
      </c>
      <c r="AA164" s="36" t="s">
        <v>52</v>
      </c>
      <c r="AB164" s="36" t="s">
        <v>562</v>
      </c>
      <c r="AC164" s="44" t="s">
        <v>604</v>
      </c>
      <c r="AD164" s="44"/>
      <c r="AE164" s="44"/>
    </row>
    <row r="165" spans="1:31" ht="30" x14ac:dyDescent="0.25">
      <c r="A165" s="46" t="s">
        <v>605</v>
      </c>
      <c r="B165" s="36" t="s">
        <v>535</v>
      </c>
      <c r="C165" s="38" t="str">
        <f t="shared" ca="1" si="17"/>
        <v>Expired</v>
      </c>
      <c r="D165" s="39" t="s">
        <v>536</v>
      </c>
      <c r="E165" s="44" t="s">
        <v>606</v>
      </c>
      <c r="F165" s="44" t="s">
        <v>607</v>
      </c>
      <c r="G165" s="34">
        <v>45498</v>
      </c>
      <c r="H165" s="34">
        <v>45862</v>
      </c>
      <c r="I165" s="35">
        <f t="shared" si="23"/>
        <v>45862</v>
      </c>
      <c r="J165" s="41">
        <f t="shared" si="25"/>
        <v>12</v>
      </c>
      <c r="K165" s="36"/>
      <c r="L165" s="36"/>
      <c r="M165" s="36"/>
      <c r="N165" s="35">
        <f t="shared" si="24"/>
        <v>45862</v>
      </c>
      <c r="O165" s="42" t="s">
        <v>589</v>
      </c>
      <c r="P165" s="52">
        <v>64999.99</v>
      </c>
      <c r="Q16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64999.99</v>
      </c>
      <c r="R165" s="36" t="s">
        <v>608</v>
      </c>
      <c r="S165" s="36" t="s">
        <v>609</v>
      </c>
      <c r="T165" s="36" t="s">
        <v>610</v>
      </c>
      <c r="U165" s="39" t="s">
        <v>400</v>
      </c>
      <c r="V165" s="36" t="s">
        <v>1120</v>
      </c>
      <c r="W165" s="36"/>
      <c r="X165" s="36" t="s">
        <v>1190</v>
      </c>
      <c r="Y165" s="36" t="s">
        <v>551</v>
      </c>
      <c r="Z165" s="56" t="s">
        <v>52</v>
      </c>
      <c r="AA165" s="36" t="s">
        <v>52</v>
      </c>
      <c r="AB165" s="54"/>
      <c r="AC165" s="44"/>
      <c r="AD165" s="44"/>
      <c r="AE165" s="44"/>
    </row>
    <row r="166" spans="1:31" ht="30" x14ac:dyDescent="0.25">
      <c r="A166" s="46" t="s">
        <v>618</v>
      </c>
      <c r="B166" s="36" t="s">
        <v>32</v>
      </c>
      <c r="C166" s="38" t="str">
        <f t="shared" ca="1" si="17"/>
        <v>Active</v>
      </c>
      <c r="D166" s="39" t="s">
        <v>536</v>
      </c>
      <c r="E166" s="44" t="s">
        <v>619</v>
      </c>
      <c r="F166" s="44" t="s">
        <v>620</v>
      </c>
      <c r="G166" s="34">
        <v>45689</v>
      </c>
      <c r="H166" s="34">
        <v>46418</v>
      </c>
      <c r="I166" s="35">
        <f t="shared" si="23"/>
        <v>46418</v>
      </c>
      <c r="J166" s="41">
        <f t="shared" si="25"/>
        <v>24</v>
      </c>
      <c r="K166" s="36"/>
      <c r="L166" s="36"/>
      <c r="M166" s="36"/>
      <c r="N166" s="35">
        <f t="shared" si="24"/>
        <v>46418</v>
      </c>
      <c r="O166" s="42" t="s">
        <v>1198</v>
      </c>
      <c r="P166" s="52">
        <v>168450</v>
      </c>
      <c r="Q16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84225</v>
      </c>
      <c r="R166" s="36" t="s">
        <v>539</v>
      </c>
      <c r="S166" s="36" t="s">
        <v>311</v>
      </c>
      <c r="T166" s="36" t="s">
        <v>312</v>
      </c>
      <c r="U166" s="39" t="s">
        <v>402</v>
      </c>
      <c r="V166" s="36" t="s">
        <v>360</v>
      </c>
      <c r="W166" s="36"/>
      <c r="X166" s="36" t="s">
        <v>325</v>
      </c>
      <c r="Y166" s="36" t="s">
        <v>328</v>
      </c>
      <c r="Z166" s="36" t="s">
        <v>56</v>
      </c>
      <c r="AA166" s="36" t="s">
        <v>52</v>
      </c>
      <c r="AB166" s="54"/>
      <c r="AC166" s="44"/>
      <c r="AD166" s="44"/>
      <c r="AE166" s="44"/>
    </row>
    <row r="167" spans="1:31" ht="30" x14ac:dyDescent="0.25">
      <c r="A167" s="46" t="s">
        <v>622</v>
      </c>
      <c r="B167" s="36" t="s">
        <v>32</v>
      </c>
      <c r="C167" s="38" t="str">
        <f t="shared" ca="1" si="17"/>
        <v>Active</v>
      </c>
      <c r="D167" s="39" t="s">
        <v>33</v>
      </c>
      <c r="E167" s="44" t="s">
        <v>623</v>
      </c>
      <c r="F167" s="44" t="s">
        <v>624</v>
      </c>
      <c r="G167" s="34">
        <v>45689</v>
      </c>
      <c r="H167" s="34">
        <v>46418</v>
      </c>
      <c r="I167" s="35">
        <f t="shared" si="23"/>
        <v>46418</v>
      </c>
      <c r="J167" s="41">
        <f t="shared" si="25"/>
        <v>24</v>
      </c>
      <c r="K167" s="36"/>
      <c r="L167" s="36"/>
      <c r="M167" s="36"/>
      <c r="N167" s="35">
        <f t="shared" si="24"/>
        <v>46418</v>
      </c>
      <c r="O167" s="42" t="s">
        <v>1199</v>
      </c>
      <c r="P167" s="52">
        <v>130000</v>
      </c>
      <c r="Q16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65000</v>
      </c>
      <c r="R167" s="36" t="s">
        <v>625</v>
      </c>
      <c r="S167" s="36" t="s">
        <v>626</v>
      </c>
      <c r="T167" s="36" t="s">
        <v>627</v>
      </c>
      <c r="U167" s="39" t="s">
        <v>433</v>
      </c>
      <c r="V167" s="36" t="s">
        <v>628</v>
      </c>
      <c r="W167" s="36" t="s">
        <v>629</v>
      </c>
      <c r="X167" s="36" t="s">
        <v>630</v>
      </c>
      <c r="Y167" s="36" t="s">
        <v>631</v>
      </c>
      <c r="Z167" s="36" t="s">
        <v>52</v>
      </c>
      <c r="AA167" s="36" t="s">
        <v>52</v>
      </c>
      <c r="AB167" s="36" t="s">
        <v>552</v>
      </c>
      <c r="AC167" s="44"/>
      <c r="AD167" s="44"/>
      <c r="AE167" s="44"/>
    </row>
    <row r="168" spans="1:31" ht="30" x14ac:dyDescent="0.25">
      <c r="A168" s="46" t="s">
        <v>632</v>
      </c>
      <c r="B168" s="36" t="s">
        <v>32</v>
      </c>
      <c r="C168" s="38" t="str">
        <f t="shared" ca="1" si="17"/>
        <v>Active</v>
      </c>
      <c r="D168" s="39" t="s">
        <v>33</v>
      </c>
      <c r="E168" s="44" t="s">
        <v>633</v>
      </c>
      <c r="F168" s="44" t="s">
        <v>634</v>
      </c>
      <c r="G168" s="34">
        <v>45406</v>
      </c>
      <c r="H168" s="34">
        <v>46444</v>
      </c>
      <c r="I168" s="35">
        <f t="shared" si="23"/>
        <v>46444</v>
      </c>
      <c r="J168" s="41">
        <f t="shared" si="25"/>
        <v>34</v>
      </c>
      <c r="K168" s="36"/>
      <c r="L168" s="36"/>
      <c r="M168" s="36"/>
      <c r="N168" s="35">
        <f t="shared" si="24"/>
        <v>46444</v>
      </c>
      <c r="O168" s="42"/>
      <c r="P168" s="52">
        <v>784911.15</v>
      </c>
      <c r="Q16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277027.46000000002</v>
      </c>
      <c r="R168" s="36" t="s">
        <v>635</v>
      </c>
      <c r="S168" s="36" t="s">
        <v>557</v>
      </c>
      <c r="T168" s="36" t="s">
        <v>558</v>
      </c>
      <c r="U168" s="39" t="s">
        <v>636</v>
      </c>
      <c r="V168" s="36" t="s">
        <v>975</v>
      </c>
      <c r="W168" s="36"/>
      <c r="X168" s="36" t="s">
        <v>1178</v>
      </c>
      <c r="Y168" s="36" t="s">
        <v>638</v>
      </c>
      <c r="Z168" s="36" t="s">
        <v>52</v>
      </c>
      <c r="AA168" s="36" t="s">
        <v>52</v>
      </c>
      <c r="AB168" s="36" t="s">
        <v>562</v>
      </c>
      <c r="AC168" s="44" t="s">
        <v>639</v>
      </c>
      <c r="AD168" s="44"/>
      <c r="AE168" s="44"/>
    </row>
    <row r="169" spans="1:31" x14ac:dyDescent="0.25">
      <c r="A169" s="46" t="s">
        <v>640</v>
      </c>
      <c r="B169" s="36" t="s">
        <v>535</v>
      </c>
      <c r="C169" s="38" t="str">
        <f t="shared" ca="1" si="17"/>
        <v>Active</v>
      </c>
      <c r="D169" s="39" t="s">
        <v>536</v>
      </c>
      <c r="E169" s="44" t="s">
        <v>641</v>
      </c>
      <c r="F169" s="44" t="s">
        <v>641</v>
      </c>
      <c r="G169" s="34">
        <v>45383</v>
      </c>
      <c r="H169" s="34">
        <v>46477</v>
      </c>
      <c r="I169" s="35">
        <f t="shared" si="23"/>
        <v>46477</v>
      </c>
      <c r="J169" s="41">
        <f t="shared" si="25"/>
        <v>36</v>
      </c>
      <c r="K169" s="36"/>
      <c r="L169" s="36"/>
      <c r="M169" s="36"/>
      <c r="N169" s="35">
        <f t="shared" si="24"/>
        <v>46477</v>
      </c>
      <c r="O169" s="42"/>
      <c r="P169" s="52">
        <v>16166</v>
      </c>
      <c r="Q16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5388.67</v>
      </c>
      <c r="R169" s="36" t="s">
        <v>642</v>
      </c>
      <c r="S169" s="36" t="s">
        <v>530</v>
      </c>
      <c r="T169" s="36" t="s">
        <v>531</v>
      </c>
      <c r="U169" s="39" t="s">
        <v>420</v>
      </c>
      <c r="V169" s="36" t="s">
        <v>643</v>
      </c>
      <c r="W169" s="36"/>
      <c r="X169" s="36" t="s">
        <v>1188</v>
      </c>
      <c r="Y169" s="42" t="s">
        <v>532</v>
      </c>
      <c r="Z169" s="36" t="s">
        <v>56</v>
      </c>
      <c r="AA169" s="36" t="s">
        <v>52</v>
      </c>
      <c r="AB169" s="36" t="s">
        <v>552</v>
      </c>
      <c r="AC169" s="44"/>
      <c r="AD169" s="44"/>
      <c r="AE169" s="44"/>
    </row>
    <row r="170" spans="1:31" ht="30" x14ac:dyDescent="0.25">
      <c r="A170" s="46" t="s">
        <v>644</v>
      </c>
      <c r="B170" s="36" t="s">
        <v>32</v>
      </c>
      <c r="C170" s="38" t="str">
        <f t="shared" ca="1" si="17"/>
        <v>Active</v>
      </c>
      <c r="D170" s="39" t="s">
        <v>536</v>
      </c>
      <c r="E170" s="44" t="s">
        <v>645</v>
      </c>
      <c r="F170" s="44" t="s">
        <v>646</v>
      </c>
      <c r="G170" s="34">
        <v>45419</v>
      </c>
      <c r="H170" s="34">
        <v>46513</v>
      </c>
      <c r="I170" s="35">
        <f t="shared" si="23"/>
        <v>46513</v>
      </c>
      <c r="J170" s="41">
        <f t="shared" si="25"/>
        <v>36</v>
      </c>
      <c r="K170" s="36"/>
      <c r="L170" s="36"/>
      <c r="M170" s="36"/>
      <c r="N170" s="35">
        <f t="shared" si="24"/>
        <v>46513</v>
      </c>
      <c r="O170" s="42" t="s">
        <v>1198</v>
      </c>
      <c r="P170" s="52">
        <v>109564</v>
      </c>
      <c r="Q17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36521.33</v>
      </c>
      <c r="R170" s="36" t="s">
        <v>539</v>
      </c>
      <c r="S170" s="36" t="s">
        <v>311</v>
      </c>
      <c r="T170" s="36" t="s">
        <v>312</v>
      </c>
      <c r="U170" s="39" t="s">
        <v>402</v>
      </c>
      <c r="V170" s="36" t="s">
        <v>360</v>
      </c>
      <c r="W170" s="36"/>
      <c r="X170" s="36" t="s">
        <v>324</v>
      </c>
      <c r="Y170" s="36" t="s">
        <v>329</v>
      </c>
      <c r="Z170" s="36" t="s">
        <v>56</v>
      </c>
      <c r="AA170" s="36" t="s">
        <v>52</v>
      </c>
      <c r="AB170" s="54"/>
      <c r="AC170" s="44"/>
      <c r="AD170" s="44"/>
      <c r="AE170" s="44"/>
    </row>
    <row r="171" spans="1:31" ht="30" x14ac:dyDescent="0.25">
      <c r="A171" s="46" t="s">
        <v>647</v>
      </c>
      <c r="B171" s="36" t="s">
        <v>32</v>
      </c>
      <c r="C171" s="38" t="str">
        <f t="shared" ca="1" si="17"/>
        <v>Active</v>
      </c>
      <c r="D171" s="39" t="s">
        <v>536</v>
      </c>
      <c r="E171" s="44" t="s">
        <v>648</v>
      </c>
      <c r="F171" s="44" t="s">
        <v>649</v>
      </c>
      <c r="G171" s="34">
        <v>45419</v>
      </c>
      <c r="H171" s="34">
        <v>46513</v>
      </c>
      <c r="I171" s="35">
        <f t="shared" si="23"/>
        <v>46513</v>
      </c>
      <c r="J171" s="41">
        <f t="shared" si="25"/>
        <v>36</v>
      </c>
      <c r="K171" s="36"/>
      <c r="L171" s="36"/>
      <c r="M171" s="36"/>
      <c r="N171" s="35">
        <f t="shared" si="24"/>
        <v>46513</v>
      </c>
      <c r="O171" s="42" t="s">
        <v>1198</v>
      </c>
      <c r="P171" s="52">
        <v>93500</v>
      </c>
      <c r="Q17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31166.67</v>
      </c>
      <c r="R171" s="36" t="s">
        <v>539</v>
      </c>
      <c r="S171" s="36" t="s">
        <v>311</v>
      </c>
      <c r="T171" s="36" t="s">
        <v>312</v>
      </c>
      <c r="U171" s="39" t="s">
        <v>402</v>
      </c>
      <c r="V171" s="36" t="s">
        <v>341</v>
      </c>
      <c r="W171" s="36"/>
      <c r="X171" s="36" t="s">
        <v>330</v>
      </c>
      <c r="Y171" s="36" t="s">
        <v>331</v>
      </c>
      <c r="Z171" s="36" t="s">
        <v>56</v>
      </c>
      <c r="AA171" s="36" t="s">
        <v>52</v>
      </c>
      <c r="AB171" s="54"/>
      <c r="AC171" s="44"/>
      <c r="AD171" s="44"/>
      <c r="AE171" s="44"/>
    </row>
    <row r="172" spans="1:31" ht="30" x14ac:dyDescent="0.25">
      <c r="A172" s="46" t="s">
        <v>650</v>
      </c>
      <c r="B172" s="36" t="s">
        <v>32</v>
      </c>
      <c r="C172" s="38" t="str">
        <f t="shared" ca="1" si="17"/>
        <v>Active</v>
      </c>
      <c r="D172" s="39" t="s">
        <v>536</v>
      </c>
      <c r="E172" s="44" t="s">
        <v>651</v>
      </c>
      <c r="F172" s="44" t="s">
        <v>652</v>
      </c>
      <c r="G172" s="34">
        <v>45419</v>
      </c>
      <c r="H172" s="34">
        <v>46513</v>
      </c>
      <c r="I172" s="35">
        <f t="shared" si="23"/>
        <v>46513</v>
      </c>
      <c r="J172" s="41">
        <f t="shared" si="25"/>
        <v>36</v>
      </c>
      <c r="K172" s="36"/>
      <c r="L172" s="36"/>
      <c r="M172" s="36"/>
      <c r="N172" s="35">
        <f t="shared" si="24"/>
        <v>46513</v>
      </c>
      <c r="O172" s="42" t="s">
        <v>1198</v>
      </c>
      <c r="P172" s="52">
        <v>38510</v>
      </c>
      <c r="Q17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12836.67</v>
      </c>
      <c r="R172" s="36" t="s">
        <v>539</v>
      </c>
      <c r="S172" s="36" t="s">
        <v>311</v>
      </c>
      <c r="T172" s="36" t="s">
        <v>312</v>
      </c>
      <c r="U172" s="39" t="s">
        <v>402</v>
      </c>
      <c r="V172" s="36" t="s">
        <v>293</v>
      </c>
      <c r="W172" s="36"/>
      <c r="X172" s="36" t="s">
        <v>326</v>
      </c>
      <c r="Y172" s="42" t="s">
        <v>327</v>
      </c>
      <c r="Z172" s="36" t="s">
        <v>56</v>
      </c>
      <c r="AA172" s="36" t="s">
        <v>52</v>
      </c>
      <c r="AB172" s="54"/>
      <c r="AC172" s="44"/>
      <c r="AD172" s="44"/>
      <c r="AE172" s="44"/>
    </row>
    <row r="173" spans="1:31" ht="30" x14ac:dyDescent="0.25">
      <c r="A173" s="46" t="s">
        <v>653</v>
      </c>
      <c r="B173" s="36" t="s">
        <v>32</v>
      </c>
      <c r="C173" s="38" t="str">
        <f t="shared" ref="C173:C213" ca="1" si="26">IF(G173="","",IF(TODAY()&lt;G173,"Not Started",IF(H173="","",IF(I173&lt;&gt;"",IF(AND(TODAY()&gt;=G173,TODAY()&lt;=I173),"Active","Expired"),IF(AND(TODAY()&gt;=G173,TODAY()&lt;=H173),"Active","Expired")))))</f>
        <v>Active</v>
      </c>
      <c r="D173" s="39" t="s">
        <v>536</v>
      </c>
      <c r="E173" s="44" t="s">
        <v>654</v>
      </c>
      <c r="F173" s="44" t="s">
        <v>655</v>
      </c>
      <c r="G173" s="34">
        <v>45419</v>
      </c>
      <c r="H173" s="34">
        <v>46513</v>
      </c>
      <c r="I173" s="35">
        <f t="shared" si="23"/>
        <v>46513</v>
      </c>
      <c r="J173" s="41">
        <f t="shared" si="25"/>
        <v>36</v>
      </c>
      <c r="K173" s="36"/>
      <c r="L173" s="36"/>
      <c r="M173" s="36"/>
      <c r="N173" s="35">
        <f t="shared" si="24"/>
        <v>46513</v>
      </c>
      <c r="O173" s="42" t="s">
        <v>1198</v>
      </c>
      <c r="P173" s="52">
        <v>15600</v>
      </c>
      <c r="Q17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5200</v>
      </c>
      <c r="R173" s="36" t="s">
        <v>539</v>
      </c>
      <c r="S173" s="36" t="s">
        <v>311</v>
      </c>
      <c r="T173" s="36" t="s">
        <v>312</v>
      </c>
      <c r="U173" s="39" t="s">
        <v>402</v>
      </c>
      <c r="V173" s="36" t="s">
        <v>293</v>
      </c>
      <c r="W173" s="36"/>
      <c r="X173" s="36" t="s">
        <v>330</v>
      </c>
      <c r="Y173" s="36" t="s">
        <v>331</v>
      </c>
      <c r="Z173" s="36" t="s">
        <v>56</v>
      </c>
      <c r="AA173" s="36" t="s">
        <v>52</v>
      </c>
      <c r="AB173" s="54"/>
      <c r="AC173" s="44"/>
      <c r="AD173" s="44"/>
      <c r="AE173" s="44"/>
    </row>
    <row r="174" spans="1:31" ht="30" x14ac:dyDescent="0.25">
      <c r="A174" s="46" t="s">
        <v>656</v>
      </c>
      <c r="B174" s="36" t="s">
        <v>32</v>
      </c>
      <c r="C174" s="38" t="str">
        <f t="shared" ca="1" si="26"/>
        <v>Active</v>
      </c>
      <c r="D174" s="39" t="s">
        <v>536</v>
      </c>
      <c r="E174" s="44" t="s">
        <v>645</v>
      </c>
      <c r="F174" s="44" t="s">
        <v>657</v>
      </c>
      <c r="G174" s="34">
        <v>45425</v>
      </c>
      <c r="H174" s="34">
        <v>46519</v>
      </c>
      <c r="I174" s="35">
        <f t="shared" si="23"/>
        <v>46519</v>
      </c>
      <c r="J174" s="41">
        <f t="shared" si="25"/>
        <v>36</v>
      </c>
      <c r="K174" s="36"/>
      <c r="L174" s="36"/>
      <c r="M174" s="36"/>
      <c r="N174" s="35">
        <f t="shared" si="24"/>
        <v>46519</v>
      </c>
      <c r="O174" s="42" t="s">
        <v>1198</v>
      </c>
      <c r="P174" s="52">
        <v>68262</v>
      </c>
      <c r="Q17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22754</v>
      </c>
      <c r="R174" s="36" t="s">
        <v>539</v>
      </c>
      <c r="S174" s="36" t="s">
        <v>311</v>
      </c>
      <c r="T174" s="36" t="s">
        <v>312</v>
      </c>
      <c r="U174" s="39" t="s">
        <v>402</v>
      </c>
      <c r="V174" s="36" t="s">
        <v>360</v>
      </c>
      <c r="W174" s="36"/>
      <c r="X174" s="36" t="s">
        <v>324</v>
      </c>
      <c r="Y174" s="36" t="s">
        <v>329</v>
      </c>
      <c r="Z174" s="36" t="s">
        <v>56</v>
      </c>
      <c r="AA174" s="36" t="s">
        <v>52</v>
      </c>
      <c r="AB174" s="54"/>
      <c r="AC174" s="44"/>
      <c r="AD174" s="44"/>
      <c r="AE174" s="44"/>
    </row>
    <row r="175" spans="1:31" ht="30" x14ac:dyDescent="0.25">
      <c r="A175" s="46" t="s">
        <v>658</v>
      </c>
      <c r="B175" s="36" t="s">
        <v>32</v>
      </c>
      <c r="C175" s="38" t="str">
        <f t="shared" ca="1" si="26"/>
        <v>Active</v>
      </c>
      <c r="D175" s="39" t="s">
        <v>536</v>
      </c>
      <c r="E175" s="44" t="s">
        <v>659</v>
      </c>
      <c r="F175" s="44" t="s">
        <v>660</v>
      </c>
      <c r="G175" s="34">
        <v>45425</v>
      </c>
      <c r="H175" s="34">
        <v>46519</v>
      </c>
      <c r="I175" s="35">
        <f t="shared" si="23"/>
        <v>46519</v>
      </c>
      <c r="J175" s="41">
        <f t="shared" si="25"/>
        <v>36</v>
      </c>
      <c r="K175" s="36"/>
      <c r="L175" s="36"/>
      <c r="M175" s="36"/>
      <c r="N175" s="35">
        <f t="shared" si="24"/>
        <v>46519</v>
      </c>
      <c r="O175" s="42" t="s">
        <v>1198</v>
      </c>
      <c r="P175" s="52">
        <v>30000</v>
      </c>
      <c r="Q17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10000</v>
      </c>
      <c r="R175" s="36" t="s">
        <v>539</v>
      </c>
      <c r="S175" s="36" t="s">
        <v>311</v>
      </c>
      <c r="T175" s="36" t="s">
        <v>312</v>
      </c>
      <c r="U175" s="39" t="s">
        <v>402</v>
      </c>
      <c r="V175" s="36" t="s">
        <v>360</v>
      </c>
      <c r="W175" s="36"/>
      <c r="X175" s="36" t="s">
        <v>332</v>
      </c>
      <c r="Y175" s="42" t="s">
        <v>333</v>
      </c>
      <c r="Z175" s="36" t="s">
        <v>56</v>
      </c>
      <c r="AA175" s="36" t="s">
        <v>52</v>
      </c>
      <c r="AB175" s="54"/>
      <c r="AC175" s="44"/>
      <c r="AD175" s="44"/>
      <c r="AE175" s="44"/>
    </row>
    <row r="176" spans="1:31" ht="30" x14ac:dyDescent="0.25">
      <c r="A176" s="46" t="s">
        <v>661</v>
      </c>
      <c r="B176" s="36" t="s">
        <v>32</v>
      </c>
      <c r="C176" s="38" t="str">
        <f t="shared" ca="1" si="26"/>
        <v>Active</v>
      </c>
      <c r="D176" s="39" t="s">
        <v>536</v>
      </c>
      <c r="E176" s="44" t="s">
        <v>662</v>
      </c>
      <c r="F176" s="44" t="s">
        <v>663</v>
      </c>
      <c r="G176" s="34">
        <v>45419</v>
      </c>
      <c r="H176" s="34">
        <v>46525</v>
      </c>
      <c r="I176" s="35">
        <f t="shared" si="23"/>
        <v>46525</v>
      </c>
      <c r="J176" s="41">
        <f t="shared" si="25"/>
        <v>36</v>
      </c>
      <c r="K176" s="36"/>
      <c r="L176" s="36"/>
      <c r="M176" s="36"/>
      <c r="N176" s="35">
        <f t="shared" si="24"/>
        <v>46525</v>
      </c>
      <c r="O176" s="42" t="s">
        <v>1198</v>
      </c>
      <c r="P176" s="52">
        <v>187000</v>
      </c>
      <c r="Q17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62333.33</v>
      </c>
      <c r="R176" s="36" t="s">
        <v>539</v>
      </c>
      <c r="S176" s="36" t="s">
        <v>311</v>
      </c>
      <c r="T176" s="36" t="s">
        <v>312</v>
      </c>
      <c r="U176" s="39" t="s">
        <v>402</v>
      </c>
      <c r="V176" s="36" t="s">
        <v>293</v>
      </c>
      <c r="W176" s="36"/>
      <c r="X176" s="36" t="s">
        <v>506</v>
      </c>
      <c r="Y176" s="36" t="s">
        <v>507</v>
      </c>
      <c r="Z176" s="36" t="s">
        <v>56</v>
      </c>
      <c r="AA176" s="36" t="s">
        <v>52</v>
      </c>
      <c r="AB176" s="54"/>
      <c r="AC176" s="44"/>
      <c r="AD176" s="44"/>
      <c r="AE176" s="44"/>
    </row>
    <row r="177" spans="1:31" ht="30" x14ac:dyDescent="0.25">
      <c r="A177" s="46" t="s">
        <v>664</v>
      </c>
      <c r="B177" s="36" t="s">
        <v>32</v>
      </c>
      <c r="C177" s="38" t="str">
        <f t="shared" ca="1" si="26"/>
        <v>Active</v>
      </c>
      <c r="D177" s="39" t="s">
        <v>536</v>
      </c>
      <c r="E177" s="44" t="s">
        <v>665</v>
      </c>
      <c r="F177" s="44" t="s">
        <v>666</v>
      </c>
      <c r="G177" s="34">
        <v>45432</v>
      </c>
      <c r="H177" s="34">
        <v>46526</v>
      </c>
      <c r="I177" s="35">
        <f t="shared" si="23"/>
        <v>46526</v>
      </c>
      <c r="J177" s="41">
        <f t="shared" si="25"/>
        <v>36</v>
      </c>
      <c r="K177" s="36"/>
      <c r="L177" s="36"/>
      <c r="M177" s="36"/>
      <c r="N177" s="35">
        <f t="shared" si="24"/>
        <v>46526</v>
      </c>
      <c r="O177" s="42" t="s">
        <v>1198</v>
      </c>
      <c r="P177" s="52">
        <v>89950</v>
      </c>
      <c r="Q17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29983.33</v>
      </c>
      <c r="R177" s="36" t="s">
        <v>539</v>
      </c>
      <c r="S177" s="36" t="s">
        <v>311</v>
      </c>
      <c r="T177" s="36" t="s">
        <v>312</v>
      </c>
      <c r="U177" s="39" t="s">
        <v>402</v>
      </c>
      <c r="V177" s="36" t="s">
        <v>341</v>
      </c>
      <c r="W177" s="36"/>
      <c r="X177" s="36" t="s">
        <v>330</v>
      </c>
      <c r="Y177" s="36" t="s">
        <v>331</v>
      </c>
      <c r="Z177" s="36" t="s">
        <v>56</v>
      </c>
      <c r="AA177" s="36" t="s">
        <v>52</v>
      </c>
      <c r="AB177" s="54"/>
      <c r="AC177" s="44"/>
      <c r="AD177" s="44"/>
      <c r="AE177" s="44"/>
    </row>
    <row r="178" spans="1:31" ht="30" x14ac:dyDescent="0.25">
      <c r="A178" s="46" t="s">
        <v>667</v>
      </c>
      <c r="B178" s="36" t="s">
        <v>32</v>
      </c>
      <c r="C178" s="38" t="str">
        <f t="shared" ca="1" si="26"/>
        <v>Active</v>
      </c>
      <c r="D178" s="39" t="s">
        <v>536</v>
      </c>
      <c r="E178" s="44" t="s">
        <v>662</v>
      </c>
      <c r="F178" s="44" t="s">
        <v>668</v>
      </c>
      <c r="G178" s="34">
        <v>45432</v>
      </c>
      <c r="H178" s="34">
        <v>46526</v>
      </c>
      <c r="I178" s="35">
        <f t="shared" si="23"/>
        <v>46526</v>
      </c>
      <c r="J178" s="41">
        <f t="shared" si="25"/>
        <v>36</v>
      </c>
      <c r="K178" s="36"/>
      <c r="L178" s="36"/>
      <c r="M178" s="36"/>
      <c r="N178" s="35">
        <f t="shared" si="24"/>
        <v>46526</v>
      </c>
      <c r="O178" s="42" t="s">
        <v>1198</v>
      </c>
      <c r="P178" s="52">
        <v>62500</v>
      </c>
      <c r="Q17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20833.330000000002</v>
      </c>
      <c r="R178" s="36" t="s">
        <v>539</v>
      </c>
      <c r="S178" s="36" t="s">
        <v>311</v>
      </c>
      <c r="T178" s="36" t="s">
        <v>312</v>
      </c>
      <c r="U178" s="39" t="s">
        <v>402</v>
      </c>
      <c r="V178" s="36" t="s">
        <v>293</v>
      </c>
      <c r="W178" s="36"/>
      <c r="X178" s="36" t="s">
        <v>324</v>
      </c>
      <c r="Y178" s="36" t="s">
        <v>329</v>
      </c>
      <c r="Z178" s="36" t="s">
        <v>56</v>
      </c>
      <c r="AA178" s="36" t="s">
        <v>52</v>
      </c>
      <c r="AB178" s="54"/>
      <c r="AC178" s="44"/>
      <c r="AD178" s="44"/>
      <c r="AE178" s="44"/>
    </row>
    <row r="179" spans="1:31" ht="30" x14ac:dyDescent="0.25">
      <c r="A179" s="46" t="s">
        <v>669</v>
      </c>
      <c r="B179" s="36" t="s">
        <v>32</v>
      </c>
      <c r="C179" s="38" t="str">
        <f t="shared" ca="1" si="26"/>
        <v>Active</v>
      </c>
      <c r="D179" s="39" t="s">
        <v>536</v>
      </c>
      <c r="E179" s="44" t="s">
        <v>648</v>
      </c>
      <c r="F179" s="44" t="s">
        <v>670</v>
      </c>
      <c r="G179" s="34">
        <v>45432</v>
      </c>
      <c r="H179" s="34">
        <v>46526</v>
      </c>
      <c r="I179" s="35">
        <f t="shared" si="23"/>
        <v>46526</v>
      </c>
      <c r="J179" s="41">
        <f t="shared" si="25"/>
        <v>36</v>
      </c>
      <c r="K179" s="36"/>
      <c r="L179" s="36"/>
      <c r="M179" s="36"/>
      <c r="N179" s="35">
        <f t="shared" si="24"/>
        <v>46526</v>
      </c>
      <c r="O179" s="42" t="s">
        <v>1198</v>
      </c>
      <c r="P179" s="52">
        <v>43000</v>
      </c>
      <c r="Q17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14333.33</v>
      </c>
      <c r="R179" s="36" t="s">
        <v>539</v>
      </c>
      <c r="S179" s="36" t="s">
        <v>311</v>
      </c>
      <c r="T179" s="36" t="s">
        <v>312</v>
      </c>
      <c r="U179" s="39" t="s">
        <v>402</v>
      </c>
      <c r="V179" s="36" t="s">
        <v>341</v>
      </c>
      <c r="W179" s="36"/>
      <c r="X179" s="36" t="s">
        <v>330</v>
      </c>
      <c r="Y179" s="36" t="s">
        <v>331</v>
      </c>
      <c r="Z179" s="36" t="s">
        <v>56</v>
      </c>
      <c r="AA179" s="36" t="s">
        <v>52</v>
      </c>
      <c r="AB179" s="54"/>
      <c r="AC179" s="44"/>
      <c r="AD179" s="44"/>
      <c r="AE179" s="44"/>
    </row>
    <row r="180" spans="1:31" ht="30" x14ac:dyDescent="0.25">
      <c r="A180" s="46" t="s">
        <v>671</v>
      </c>
      <c r="B180" s="36" t="s">
        <v>32</v>
      </c>
      <c r="C180" s="38" t="str">
        <f t="shared" ca="1" si="26"/>
        <v>Active</v>
      </c>
      <c r="D180" s="39" t="s">
        <v>536</v>
      </c>
      <c r="E180" s="44" t="s">
        <v>665</v>
      </c>
      <c r="F180" s="44" t="s">
        <v>672</v>
      </c>
      <c r="G180" s="34">
        <v>45432</v>
      </c>
      <c r="H180" s="34">
        <v>46526</v>
      </c>
      <c r="I180" s="35">
        <f t="shared" si="23"/>
        <v>46526</v>
      </c>
      <c r="J180" s="41">
        <f t="shared" si="25"/>
        <v>36</v>
      </c>
      <c r="K180" s="36"/>
      <c r="L180" s="36"/>
      <c r="M180" s="36"/>
      <c r="N180" s="35">
        <f t="shared" si="24"/>
        <v>46526</v>
      </c>
      <c r="O180" s="42" t="s">
        <v>1198</v>
      </c>
      <c r="P180" s="52">
        <v>25000</v>
      </c>
      <c r="Q18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8333.33</v>
      </c>
      <c r="R180" s="36" t="s">
        <v>539</v>
      </c>
      <c r="S180" s="36" t="s">
        <v>311</v>
      </c>
      <c r="T180" s="36" t="s">
        <v>312</v>
      </c>
      <c r="U180" s="39" t="s">
        <v>402</v>
      </c>
      <c r="V180" s="36" t="s">
        <v>341</v>
      </c>
      <c r="W180" s="36"/>
      <c r="X180" s="36" t="s">
        <v>337</v>
      </c>
      <c r="Y180" s="36" t="s">
        <v>338</v>
      </c>
      <c r="Z180" s="36" t="s">
        <v>56</v>
      </c>
      <c r="AA180" s="36" t="s">
        <v>52</v>
      </c>
      <c r="AB180" s="54"/>
      <c r="AC180" s="44"/>
      <c r="AD180" s="44"/>
      <c r="AE180" s="44"/>
    </row>
    <row r="181" spans="1:31" ht="30" x14ac:dyDescent="0.25">
      <c r="A181" s="46" t="s">
        <v>673</v>
      </c>
      <c r="B181" s="36" t="s">
        <v>32</v>
      </c>
      <c r="C181" s="38" t="str">
        <f t="shared" ca="1" si="26"/>
        <v>Active</v>
      </c>
      <c r="D181" s="39" t="s">
        <v>536</v>
      </c>
      <c r="E181" s="44" t="s">
        <v>654</v>
      </c>
      <c r="F181" s="44" t="s">
        <v>674</v>
      </c>
      <c r="G181" s="34">
        <v>45432</v>
      </c>
      <c r="H181" s="34">
        <v>46526</v>
      </c>
      <c r="I181" s="35">
        <f t="shared" si="23"/>
        <v>46526</v>
      </c>
      <c r="J181" s="41">
        <f t="shared" si="25"/>
        <v>36</v>
      </c>
      <c r="K181" s="36"/>
      <c r="L181" s="36"/>
      <c r="M181" s="36"/>
      <c r="N181" s="35">
        <f t="shared" si="24"/>
        <v>46526</v>
      </c>
      <c r="O181" s="42" t="s">
        <v>1198</v>
      </c>
      <c r="P181" s="52">
        <v>11000</v>
      </c>
      <c r="Q18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3666.67</v>
      </c>
      <c r="R181" s="36" t="s">
        <v>539</v>
      </c>
      <c r="S181" s="36" t="s">
        <v>311</v>
      </c>
      <c r="T181" s="36" t="s">
        <v>312</v>
      </c>
      <c r="U181" s="39" t="s">
        <v>402</v>
      </c>
      <c r="V181" s="36" t="s">
        <v>293</v>
      </c>
      <c r="W181" s="36"/>
      <c r="X181" s="36" t="s">
        <v>324</v>
      </c>
      <c r="Y181" s="36" t="s">
        <v>329</v>
      </c>
      <c r="Z181" s="36" t="s">
        <v>56</v>
      </c>
      <c r="AA181" s="36" t="s">
        <v>52</v>
      </c>
      <c r="AB181" s="54"/>
      <c r="AC181" s="44"/>
      <c r="AD181" s="44"/>
      <c r="AE181" s="44"/>
    </row>
    <row r="182" spans="1:31" ht="30" x14ac:dyDescent="0.25">
      <c r="A182" s="46" t="s">
        <v>675</v>
      </c>
      <c r="B182" s="36" t="s">
        <v>32</v>
      </c>
      <c r="C182" s="38" t="str">
        <f t="shared" ca="1" si="26"/>
        <v>Active</v>
      </c>
      <c r="D182" s="39" t="s">
        <v>33</v>
      </c>
      <c r="E182" s="44" t="s">
        <v>676</v>
      </c>
      <c r="F182" s="44" t="s">
        <v>677</v>
      </c>
      <c r="G182" s="34">
        <v>45627</v>
      </c>
      <c r="H182" s="34">
        <v>46631</v>
      </c>
      <c r="I182" s="35">
        <f t="shared" si="23"/>
        <v>46631</v>
      </c>
      <c r="J182" s="41">
        <f t="shared" si="25"/>
        <v>33</v>
      </c>
      <c r="K182" s="36"/>
      <c r="L182" s="36"/>
      <c r="M182" s="36"/>
      <c r="N182" s="35">
        <f t="shared" si="24"/>
        <v>46631</v>
      </c>
      <c r="O182" s="42" t="s">
        <v>1198</v>
      </c>
      <c r="P182" s="52">
        <v>136838</v>
      </c>
      <c r="Q18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49759.27</v>
      </c>
      <c r="R182" s="36" t="s">
        <v>678</v>
      </c>
      <c r="S182" s="36" t="s">
        <v>584</v>
      </c>
      <c r="T182" s="36" t="s">
        <v>585</v>
      </c>
      <c r="U182" s="39" t="s">
        <v>679</v>
      </c>
      <c r="V182" s="36" t="s">
        <v>680</v>
      </c>
      <c r="W182" s="36"/>
      <c r="X182" s="36" t="s">
        <v>1185</v>
      </c>
      <c r="Y182" s="42" t="s">
        <v>681</v>
      </c>
      <c r="Z182" s="36" t="s">
        <v>56</v>
      </c>
      <c r="AA182" s="36" t="s">
        <v>52</v>
      </c>
      <c r="AB182" s="54"/>
      <c r="AC182" s="44"/>
      <c r="AD182" s="44"/>
      <c r="AE182" s="44"/>
    </row>
    <row r="183" spans="1:31" ht="30" x14ac:dyDescent="0.25">
      <c r="A183" s="46" t="s">
        <v>682</v>
      </c>
      <c r="B183" s="36" t="s">
        <v>161</v>
      </c>
      <c r="C183" s="38" t="str">
        <f t="shared" ca="1" si="26"/>
        <v>Active</v>
      </c>
      <c r="D183" s="39" t="s">
        <v>33</v>
      </c>
      <c r="E183" s="44" t="s">
        <v>683</v>
      </c>
      <c r="F183" s="44" t="s">
        <v>684</v>
      </c>
      <c r="G183" s="34">
        <v>45608</v>
      </c>
      <c r="H183" s="34">
        <v>46660</v>
      </c>
      <c r="I183" s="35">
        <f t="shared" si="23"/>
        <v>46660</v>
      </c>
      <c r="J183" s="41">
        <f t="shared" si="25"/>
        <v>35</v>
      </c>
      <c r="K183" s="115">
        <v>2</v>
      </c>
      <c r="L183" s="36">
        <v>12</v>
      </c>
      <c r="M183" s="36"/>
      <c r="N183" s="35">
        <f t="shared" si="24"/>
        <v>47391</v>
      </c>
      <c r="O183" s="42" t="s">
        <v>696</v>
      </c>
      <c r="P183" s="52">
        <v>165000</v>
      </c>
      <c r="Q18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33559.32</v>
      </c>
      <c r="R183" s="36" t="s">
        <v>548</v>
      </c>
      <c r="S183" s="36" t="s">
        <v>557</v>
      </c>
      <c r="T183" s="36" t="s">
        <v>558</v>
      </c>
      <c r="U183" s="39" t="s">
        <v>427</v>
      </c>
      <c r="V183" s="36" t="s">
        <v>685</v>
      </c>
      <c r="W183" s="36"/>
      <c r="X183" s="36" t="s">
        <v>1179</v>
      </c>
      <c r="Y183" s="42" t="s">
        <v>686</v>
      </c>
      <c r="Z183" s="36" t="s">
        <v>56</v>
      </c>
      <c r="AA183" s="36" t="s">
        <v>52</v>
      </c>
      <c r="AB183" s="54"/>
      <c r="AC183" s="36"/>
      <c r="AD183" s="44"/>
      <c r="AE183" s="44"/>
    </row>
    <row r="184" spans="1:31" ht="45" x14ac:dyDescent="0.25">
      <c r="A184" s="46" t="s">
        <v>687</v>
      </c>
      <c r="B184" s="36" t="s">
        <v>32</v>
      </c>
      <c r="C184" s="38" t="str">
        <f t="shared" ca="1" si="26"/>
        <v>Active</v>
      </c>
      <c r="D184" s="39" t="s">
        <v>536</v>
      </c>
      <c r="E184" s="44" t="s">
        <v>688</v>
      </c>
      <c r="F184" s="44" t="s">
        <v>689</v>
      </c>
      <c r="G184" s="34">
        <v>45853</v>
      </c>
      <c r="H184" s="34">
        <v>46752</v>
      </c>
      <c r="I184" s="35">
        <f t="shared" si="23"/>
        <v>46752</v>
      </c>
      <c r="J184" s="41">
        <f t="shared" si="25"/>
        <v>30</v>
      </c>
      <c r="K184" s="115"/>
      <c r="L184" s="36"/>
      <c r="M184" s="36"/>
      <c r="N184" s="35">
        <f t="shared" si="24"/>
        <v>46752</v>
      </c>
      <c r="O184" s="42"/>
      <c r="P184" s="52">
        <v>110000</v>
      </c>
      <c r="Q18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44000</v>
      </c>
      <c r="R184" s="36" t="s">
        <v>51</v>
      </c>
      <c r="S184" s="36" t="s">
        <v>230</v>
      </c>
      <c r="T184" s="36" t="s">
        <v>231</v>
      </c>
      <c r="U184" s="39" t="s">
        <v>420</v>
      </c>
      <c r="V184" s="36" t="s">
        <v>1143</v>
      </c>
      <c r="W184" s="36"/>
      <c r="X184" s="36" t="s">
        <v>459</v>
      </c>
      <c r="Y184" s="42" t="s">
        <v>396</v>
      </c>
      <c r="Z184" s="36" t="s">
        <v>56</v>
      </c>
      <c r="AA184" s="36" t="s">
        <v>52</v>
      </c>
      <c r="AB184" s="36" t="s">
        <v>247</v>
      </c>
      <c r="AC184" s="36"/>
      <c r="AD184" s="119" t="s">
        <v>1232</v>
      </c>
      <c r="AE184" s="44"/>
    </row>
    <row r="185" spans="1:31" ht="30" x14ac:dyDescent="0.25">
      <c r="A185" s="46" t="s">
        <v>690</v>
      </c>
      <c r="B185" s="36" t="s">
        <v>535</v>
      </c>
      <c r="C185" s="38" t="str">
        <f t="shared" ca="1" si="26"/>
        <v>Active</v>
      </c>
      <c r="D185" s="39" t="s">
        <v>536</v>
      </c>
      <c r="E185" s="44" t="s">
        <v>691</v>
      </c>
      <c r="F185" s="44" t="s">
        <v>692</v>
      </c>
      <c r="G185" s="34">
        <v>45663</v>
      </c>
      <c r="H185" s="34">
        <v>46757</v>
      </c>
      <c r="I185" s="35">
        <f t="shared" si="23"/>
        <v>46757</v>
      </c>
      <c r="J185" s="41">
        <f t="shared" si="25"/>
        <v>36</v>
      </c>
      <c r="K185" s="115"/>
      <c r="L185" s="36"/>
      <c r="M185" s="36"/>
      <c r="N185" s="35">
        <f t="shared" si="24"/>
        <v>46757</v>
      </c>
      <c r="O185" s="42"/>
      <c r="P185" s="52">
        <v>150000</v>
      </c>
      <c r="Q18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50000</v>
      </c>
      <c r="R185" s="36" t="s">
        <v>642</v>
      </c>
      <c r="S185" s="36" t="s">
        <v>530</v>
      </c>
      <c r="T185" s="36" t="s">
        <v>531</v>
      </c>
      <c r="U185" s="39" t="s">
        <v>679</v>
      </c>
      <c r="V185" s="36" t="s">
        <v>421</v>
      </c>
      <c r="W185" s="36"/>
      <c r="X185" s="36" t="s">
        <v>1188</v>
      </c>
      <c r="Y185" s="42" t="s">
        <v>532</v>
      </c>
      <c r="Z185" s="36" t="s">
        <v>56</v>
      </c>
      <c r="AA185" s="36" t="s">
        <v>52</v>
      </c>
      <c r="AB185" s="36" t="s">
        <v>552</v>
      </c>
      <c r="AC185" s="36"/>
      <c r="AD185" s="44"/>
      <c r="AE185" s="44"/>
    </row>
    <row r="186" spans="1:31" ht="90" x14ac:dyDescent="0.25">
      <c r="A186" s="46" t="s">
        <v>693</v>
      </c>
      <c r="B186" s="36" t="s">
        <v>32</v>
      </c>
      <c r="C186" s="38" t="str">
        <f t="shared" ca="1" si="26"/>
        <v>Active</v>
      </c>
      <c r="D186" s="39" t="s">
        <v>33</v>
      </c>
      <c r="E186" s="44" t="s">
        <v>694</v>
      </c>
      <c r="F186" s="44" t="s">
        <v>695</v>
      </c>
      <c r="G186" s="34">
        <v>45839</v>
      </c>
      <c r="H186" s="34">
        <v>46934</v>
      </c>
      <c r="I186" s="35">
        <f t="shared" si="23"/>
        <v>46934</v>
      </c>
      <c r="J186" s="41">
        <f t="shared" si="25"/>
        <v>36</v>
      </c>
      <c r="K186" s="115">
        <v>1</v>
      </c>
      <c r="L186" s="36">
        <v>24</v>
      </c>
      <c r="M186" s="36"/>
      <c r="N186" s="35">
        <f t="shared" si="24"/>
        <v>47664</v>
      </c>
      <c r="O186" s="42" t="s">
        <v>696</v>
      </c>
      <c r="P186" s="52">
        <v>4500000</v>
      </c>
      <c r="Q18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900000</v>
      </c>
      <c r="R186" s="36" t="s">
        <v>529</v>
      </c>
      <c r="S186" s="36" t="s">
        <v>584</v>
      </c>
      <c r="T186" s="36" t="s">
        <v>585</v>
      </c>
      <c r="U186" s="39" t="s">
        <v>420</v>
      </c>
      <c r="V186" s="36" t="s">
        <v>421</v>
      </c>
      <c r="W186" s="36"/>
      <c r="X186" s="36" t="s">
        <v>512</v>
      </c>
      <c r="Y186" s="42" t="s">
        <v>697</v>
      </c>
      <c r="Z186" s="36" t="s">
        <v>52</v>
      </c>
      <c r="AA186" s="36" t="s">
        <v>52</v>
      </c>
      <c r="AB186" s="36" t="s">
        <v>698</v>
      </c>
      <c r="AC186" s="36" t="s">
        <v>699</v>
      </c>
      <c r="AD186" s="44"/>
      <c r="AE186" s="44"/>
    </row>
    <row r="187" spans="1:31" x14ac:dyDescent="0.25">
      <c r="A187" s="46" t="s">
        <v>700</v>
      </c>
      <c r="B187" s="36" t="s">
        <v>32</v>
      </c>
      <c r="C187" s="38" t="str">
        <f t="shared" ca="1" si="26"/>
        <v>Active</v>
      </c>
      <c r="D187" s="39" t="s">
        <v>33</v>
      </c>
      <c r="E187" s="44" t="s">
        <v>701</v>
      </c>
      <c r="F187" s="44" t="s">
        <v>702</v>
      </c>
      <c r="G187" s="34">
        <v>45855</v>
      </c>
      <c r="H187" s="34">
        <v>46950</v>
      </c>
      <c r="I187" s="35">
        <f t="shared" si="23"/>
        <v>46950</v>
      </c>
      <c r="J187" s="41">
        <f t="shared" si="25"/>
        <v>36</v>
      </c>
      <c r="K187" s="115">
        <v>4</v>
      </c>
      <c r="L187" s="36">
        <v>12</v>
      </c>
      <c r="M187" s="36"/>
      <c r="N187" s="35">
        <f t="shared" si="24"/>
        <v>48411</v>
      </c>
      <c r="O187" s="42" t="s">
        <v>703</v>
      </c>
      <c r="P187" s="52">
        <v>500000</v>
      </c>
      <c r="Q18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71428.570000000007</v>
      </c>
      <c r="R187" s="36" t="s">
        <v>704</v>
      </c>
      <c r="S187" s="36" t="s">
        <v>705</v>
      </c>
      <c r="T187" s="36" t="s">
        <v>706</v>
      </c>
      <c r="U187" s="39" t="s">
        <v>1007</v>
      </c>
      <c r="V187" s="36" t="s">
        <v>1010</v>
      </c>
      <c r="W187" s="36"/>
      <c r="X187" s="54"/>
      <c r="Y187" s="54"/>
      <c r="Z187" s="54"/>
      <c r="AA187" s="54"/>
      <c r="AB187" s="54"/>
      <c r="AC187" s="36"/>
      <c r="AD187" s="44"/>
      <c r="AE187" s="44"/>
    </row>
    <row r="188" spans="1:31" ht="30" x14ac:dyDescent="0.25">
      <c r="A188" s="46" t="s">
        <v>711</v>
      </c>
      <c r="B188" s="36" t="s">
        <v>32</v>
      </c>
      <c r="C188" s="38" t="str">
        <f t="shared" ca="1" si="26"/>
        <v>Active</v>
      </c>
      <c r="D188" s="39" t="s">
        <v>33</v>
      </c>
      <c r="E188" s="44" t="s">
        <v>712</v>
      </c>
      <c r="F188" s="44" t="s">
        <v>713</v>
      </c>
      <c r="G188" s="34">
        <v>45931</v>
      </c>
      <c r="H188" s="34">
        <v>47038</v>
      </c>
      <c r="I188" s="35">
        <f t="shared" si="23"/>
        <v>47038</v>
      </c>
      <c r="J188" s="41">
        <f t="shared" si="25"/>
        <v>36</v>
      </c>
      <c r="K188" s="115">
        <v>2</v>
      </c>
      <c r="L188" s="36">
        <v>12</v>
      </c>
      <c r="M188" s="36"/>
      <c r="N188" s="35">
        <f t="shared" si="24"/>
        <v>47768</v>
      </c>
      <c r="O188" s="42" t="s">
        <v>226</v>
      </c>
      <c r="P188" s="52">
        <v>400000</v>
      </c>
      <c r="Q18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80000</v>
      </c>
      <c r="R188" s="36" t="s">
        <v>515</v>
      </c>
      <c r="S188" s="36" t="s">
        <v>714</v>
      </c>
      <c r="T188" s="36" t="s">
        <v>715</v>
      </c>
      <c r="U188" s="39" t="s">
        <v>1114</v>
      </c>
      <c r="V188" s="36" t="s">
        <v>421</v>
      </c>
      <c r="W188" s="36"/>
      <c r="X188" s="36" t="s">
        <v>716</v>
      </c>
      <c r="Y188" s="42" t="s">
        <v>1196</v>
      </c>
      <c r="Z188" s="54"/>
      <c r="AA188" s="36" t="s">
        <v>56</v>
      </c>
      <c r="AB188" s="36" t="s">
        <v>552</v>
      </c>
      <c r="AC188" s="36"/>
      <c r="AD188" s="44"/>
      <c r="AE188" s="44"/>
    </row>
    <row r="189" spans="1:31" ht="30" x14ac:dyDescent="0.25">
      <c r="A189" s="46"/>
      <c r="B189" s="36" t="s">
        <v>32</v>
      </c>
      <c r="C189" s="38" t="str">
        <f t="shared" ca="1" si="26"/>
        <v>Active</v>
      </c>
      <c r="D189" s="39" t="s">
        <v>33</v>
      </c>
      <c r="E189" s="44" t="s">
        <v>1204</v>
      </c>
      <c r="F189" s="44" t="s">
        <v>1204</v>
      </c>
      <c r="G189" s="34">
        <v>46027</v>
      </c>
      <c r="H189" s="34">
        <v>46393</v>
      </c>
      <c r="I189" s="35">
        <f t="shared" si="23"/>
        <v>46393</v>
      </c>
      <c r="J189" s="41">
        <f t="shared" si="25"/>
        <v>12</v>
      </c>
      <c r="K189" s="115"/>
      <c r="L189" s="36"/>
      <c r="M189" s="36"/>
      <c r="N189" s="35">
        <f t="shared" si="24"/>
        <v>46393</v>
      </c>
      <c r="O189" s="42"/>
      <c r="P189" s="52">
        <v>6000</v>
      </c>
      <c r="Q18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6000</v>
      </c>
      <c r="R189" s="36" t="s">
        <v>1208</v>
      </c>
      <c r="S189" s="36" t="s">
        <v>1209</v>
      </c>
      <c r="T189" s="117" t="s">
        <v>1210</v>
      </c>
      <c r="U189" s="39" t="s">
        <v>972</v>
      </c>
      <c r="V189" s="36" t="s">
        <v>32</v>
      </c>
      <c r="W189" s="36" t="s">
        <v>982</v>
      </c>
      <c r="X189" s="36" t="s">
        <v>1212</v>
      </c>
      <c r="Y189" s="42" t="s">
        <v>1214</v>
      </c>
      <c r="Z189" s="54"/>
      <c r="AA189" s="36" t="s">
        <v>52</v>
      </c>
      <c r="AB189" s="36" t="s">
        <v>698</v>
      </c>
      <c r="AC189" s="36"/>
      <c r="AD189" s="44"/>
      <c r="AE189" s="44"/>
    </row>
    <row r="190" spans="1:31" ht="30" x14ac:dyDescent="0.25">
      <c r="A190" s="46"/>
      <c r="B190" s="36" t="s">
        <v>32</v>
      </c>
      <c r="C190" s="38" t="str">
        <f t="shared" ca="1" si="26"/>
        <v>Expired</v>
      </c>
      <c r="D190" s="39" t="s">
        <v>33</v>
      </c>
      <c r="E190" s="44" t="s">
        <v>1205</v>
      </c>
      <c r="F190" s="44" t="s">
        <v>1206</v>
      </c>
      <c r="G190" s="34">
        <v>45838</v>
      </c>
      <c r="H190" s="34">
        <v>46203</v>
      </c>
      <c r="I190" s="35">
        <f t="shared" si="23"/>
        <v>46203</v>
      </c>
      <c r="J190" s="41">
        <f t="shared" si="25"/>
        <v>12</v>
      </c>
      <c r="K190" s="115"/>
      <c r="L190" s="36"/>
      <c r="M190" s="36"/>
      <c r="N190" s="35">
        <f t="shared" si="24"/>
        <v>46203</v>
      </c>
      <c r="O190" s="42"/>
      <c r="P190" s="52">
        <v>540</v>
      </c>
      <c r="Q19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540</v>
      </c>
      <c r="R190" s="36" t="s">
        <v>1208</v>
      </c>
      <c r="S190" s="36" t="s">
        <v>1209</v>
      </c>
      <c r="T190" s="117" t="s">
        <v>1210</v>
      </c>
      <c r="U190" s="39" t="s">
        <v>972</v>
      </c>
      <c r="V190" s="36" t="s">
        <v>32</v>
      </c>
      <c r="W190" s="36" t="s">
        <v>989</v>
      </c>
      <c r="X190" s="36" t="s">
        <v>1211</v>
      </c>
      <c r="Y190" s="42" t="s">
        <v>1213</v>
      </c>
      <c r="Z190" s="54"/>
      <c r="AA190" s="36" t="s">
        <v>52</v>
      </c>
      <c r="AB190" s="36" t="s">
        <v>53</v>
      </c>
      <c r="AC190" s="36"/>
      <c r="AD190" s="44"/>
      <c r="AE190" s="44"/>
    </row>
    <row r="191" spans="1:31" ht="30" x14ac:dyDescent="0.25">
      <c r="A191" s="46"/>
      <c r="B191" s="36" t="s">
        <v>32</v>
      </c>
      <c r="C191" s="38" t="str">
        <f t="shared" ca="1" si="26"/>
        <v>Expired</v>
      </c>
      <c r="D191" s="39" t="s">
        <v>33</v>
      </c>
      <c r="E191" s="44" t="s">
        <v>1205</v>
      </c>
      <c r="F191" s="44" t="s">
        <v>1207</v>
      </c>
      <c r="G191" s="34">
        <v>45786</v>
      </c>
      <c r="H191" s="34">
        <v>46151</v>
      </c>
      <c r="I191" s="35">
        <f t="shared" si="23"/>
        <v>46151</v>
      </c>
      <c r="J191" s="41">
        <f t="shared" si="25"/>
        <v>12</v>
      </c>
      <c r="K191" s="115"/>
      <c r="L191" s="36"/>
      <c r="M191" s="36"/>
      <c r="N191" s="35">
        <f t="shared" si="24"/>
        <v>46151</v>
      </c>
      <c r="O191" s="42"/>
      <c r="P191" s="52">
        <v>90</v>
      </c>
      <c r="Q19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90</v>
      </c>
      <c r="R191" s="36" t="s">
        <v>1208</v>
      </c>
      <c r="S191" s="36" t="s">
        <v>1209</v>
      </c>
      <c r="T191" s="117" t="s">
        <v>1210</v>
      </c>
      <c r="U191" s="39" t="s">
        <v>972</v>
      </c>
      <c r="V191" s="36" t="s">
        <v>32</v>
      </c>
      <c r="W191" s="36" t="s">
        <v>989</v>
      </c>
      <c r="X191" s="36" t="s">
        <v>1211</v>
      </c>
      <c r="Y191" s="42" t="s">
        <v>1213</v>
      </c>
      <c r="Z191" s="54"/>
      <c r="AA191" s="36" t="s">
        <v>52</v>
      </c>
      <c r="AB191" s="36" t="s">
        <v>53</v>
      </c>
      <c r="AC191" s="36"/>
      <c r="AD191" s="44"/>
      <c r="AE191" s="44"/>
    </row>
    <row r="192" spans="1:31" x14ac:dyDescent="0.25">
      <c r="A192" s="46"/>
      <c r="B192" s="36" t="s">
        <v>32</v>
      </c>
      <c r="C192" s="38" t="str">
        <f t="shared" ca="1" si="26"/>
        <v>Expired</v>
      </c>
      <c r="D192" s="39" t="s">
        <v>33</v>
      </c>
      <c r="E192" s="44" t="s">
        <v>1215</v>
      </c>
      <c r="F192" s="44" t="s">
        <v>1215</v>
      </c>
      <c r="G192" s="34">
        <v>46023</v>
      </c>
      <c r="H192" s="34">
        <v>46203</v>
      </c>
      <c r="I192" s="35">
        <f>EDATE(H192, M192 * L192)</f>
        <v>46203</v>
      </c>
      <c r="J192" s="41">
        <f>IF(H192="","",ROUND((H192-G192)/365*12,0))</f>
        <v>6</v>
      </c>
      <c r="K192" s="115"/>
      <c r="L192" s="36"/>
      <c r="M192" s="36"/>
      <c r="N192" s="35">
        <f>EDATE(H192, K192 * L192)</f>
        <v>46203</v>
      </c>
      <c r="O192" s="42"/>
      <c r="P192" s="52">
        <v>24000</v>
      </c>
      <c r="Q19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24000</v>
      </c>
      <c r="R192" s="36" t="s">
        <v>1216</v>
      </c>
      <c r="S192" s="36" t="s">
        <v>1217</v>
      </c>
      <c r="T192" s="117" t="s">
        <v>1218</v>
      </c>
      <c r="U192" s="36" t="s">
        <v>433</v>
      </c>
      <c r="V192" s="36" t="s">
        <v>628</v>
      </c>
      <c r="W192" s="36" t="s">
        <v>852</v>
      </c>
      <c r="X192" s="36" t="s">
        <v>1219</v>
      </c>
      <c r="Y192" s="42" t="s">
        <v>1220</v>
      </c>
      <c r="Z192" s="54"/>
      <c r="AA192" s="36" t="s">
        <v>52</v>
      </c>
      <c r="AB192" s="36" t="s">
        <v>247</v>
      </c>
      <c r="AC192" s="36"/>
      <c r="AD192" s="119"/>
      <c r="AE192" s="44"/>
    </row>
    <row r="193" spans="1:31" ht="30" x14ac:dyDescent="0.25">
      <c r="A193" s="46"/>
      <c r="B193" s="36" t="s">
        <v>161</v>
      </c>
      <c r="C193" s="38" t="str">
        <f t="shared" ca="1" si="26"/>
        <v>Active</v>
      </c>
      <c r="D193" s="39" t="s">
        <v>33</v>
      </c>
      <c r="E193" s="44" t="s">
        <v>1221</v>
      </c>
      <c r="F193" s="44" t="s">
        <v>1221</v>
      </c>
      <c r="G193" s="34">
        <v>46007</v>
      </c>
      <c r="H193" s="34">
        <v>46372</v>
      </c>
      <c r="I193" s="118">
        <f>EDATE(H193, M193 * L193)</f>
        <v>46372</v>
      </c>
      <c r="J193" s="41">
        <f>IF(H193="","",ROUND((H193-G193)/365*12,0))</f>
        <v>12</v>
      </c>
      <c r="K193" s="115"/>
      <c r="L193" s="36"/>
      <c r="M193" s="36"/>
      <c r="N193" s="118">
        <f>EDATE(H193, K193 * L193)</f>
        <v>46372</v>
      </c>
      <c r="O193" s="42"/>
      <c r="P193" s="120"/>
      <c r="Q19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193" s="36" t="s">
        <v>1222</v>
      </c>
      <c r="S193" s="36" t="s">
        <v>1223</v>
      </c>
      <c r="T193" s="117" t="s">
        <v>1224</v>
      </c>
      <c r="U193" s="39" t="s">
        <v>972</v>
      </c>
      <c r="V193" s="36" t="s">
        <v>978</v>
      </c>
      <c r="W193" s="36" t="s">
        <v>990</v>
      </c>
      <c r="X193" s="36" t="s">
        <v>1402</v>
      </c>
      <c r="Y193" s="42" t="s">
        <v>1403</v>
      </c>
      <c r="Z193" s="54"/>
      <c r="AA193" s="36" t="s">
        <v>52</v>
      </c>
      <c r="AB193" s="36" t="s">
        <v>247</v>
      </c>
      <c r="AC193" s="36"/>
      <c r="AD193" s="119"/>
      <c r="AE193" s="44"/>
    </row>
    <row r="194" spans="1:31" x14ac:dyDescent="0.25">
      <c r="A194" s="46"/>
      <c r="B194" s="36" t="s">
        <v>32</v>
      </c>
      <c r="C194" s="38" t="str">
        <f t="shared" ca="1" si="26"/>
        <v/>
      </c>
      <c r="D194" s="39" t="s">
        <v>33</v>
      </c>
      <c r="E194" s="44" t="s">
        <v>1225</v>
      </c>
      <c r="F194" s="44" t="s">
        <v>1226</v>
      </c>
      <c r="G194" s="34"/>
      <c r="H194" s="34"/>
      <c r="I194" s="118">
        <f>EDATE(H194, M194 * L194)</f>
        <v>0</v>
      </c>
      <c r="J194" s="41" t="str">
        <f>IF(H194="","",ROUND((H194-G194)/365*12,0))</f>
        <v/>
      </c>
      <c r="K194" s="115"/>
      <c r="L194" s="36"/>
      <c r="M194" s="36"/>
      <c r="N194" s="118">
        <f>EDATE(H194, K194 * L194)</f>
        <v>0</v>
      </c>
      <c r="O194" s="42"/>
      <c r="P194" s="120"/>
      <c r="Q194"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194" s="36" t="s">
        <v>1227</v>
      </c>
      <c r="S194" s="36" t="s">
        <v>1228</v>
      </c>
      <c r="T194" s="117" t="s">
        <v>1229</v>
      </c>
      <c r="U194" s="36" t="s">
        <v>890</v>
      </c>
      <c r="V194" s="36" t="s">
        <v>892</v>
      </c>
      <c r="W194" s="36"/>
      <c r="X194" s="36" t="s">
        <v>1230</v>
      </c>
      <c r="Y194" s="42" t="s">
        <v>1231</v>
      </c>
      <c r="Z194" s="54"/>
      <c r="AA194" s="36" t="s">
        <v>52</v>
      </c>
      <c r="AB194" s="36" t="s">
        <v>247</v>
      </c>
      <c r="AC194" s="36"/>
      <c r="AD194" s="119"/>
      <c r="AE194" s="44"/>
    </row>
    <row r="195" spans="1:31" ht="30" x14ac:dyDescent="0.25">
      <c r="A195" s="46"/>
      <c r="B195" s="36" t="s">
        <v>535</v>
      </c>
      <c r="C195" s="38" t="str">
        <f t="shared" ca="1" si="26"/>
        <v/>
      </c>
      <c r="D195" s="39" t="s">
        <v>536</v>
      </c>
      <c r="E195" s="44" t="s">
        <v>1233</v>
      </c>
      <c r="F195" s="44" t="s">
        <v>1234</v>
      </c>
      <c r="G195" s="34">
        <v>45915</v>
      </c>
      <c r="H195" s="34"/>
      <c r="I195" s="118">
        <f>EDATE(H195, M195 * L195)</f>
        <v>0</v>
      </c>
      <c r="J195" s="41" t="str">
        <f>IF(H195="","",ROUND((H195-G195)/365*12,0))</f>
        <v/>
      </c>
      <c r="K195" s="115"/>
      <c r="L195" s="36"/>
      <c r="M195" s="36"/>
      <c r="N195" s="118">
        <f>EDATE(H195, K195 * L195)</f>
        <v>0</v>
      </c>
      <c r="O195" s="42"/>
      <c r="P195" s="52">
        <v>129120</v>
      </c>
      <c r="Q195"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195" s="36" t="s">
        <v>1235</v>
      </c>
      <c r="S195" s="36" t="s">
        <v>1236</v>
      </c>
      <c r="T195" s="117" t="s">
        <v>1237</v>
      </c>
      <c r="U195" s="39" t="s">
        <v>402</v>
      </c>
      <c r="V195" s="36" t="s">
        <v>407</v>
      </c>
      <c r="W195" s="36" t="s">
        <v>1157</v>
      </c>
      <c r="X195" s="36" t="s">
        <v>1339</v>
      </c>
      <c r="Y195" s="42" t="s">
        <v>1340</v>
      </c>
      <c r="Z195" s="54"/>
      <c r="AA195" s="36" t="s">
        <v>56</v>
      </c>
      <c r="AB195" s="36" t="s">
        <v>247</v>
      </c>
      <c r="AC195" s="36"/>
      <c r="AD195" s="119"/>
      <c r="AE195" s="44"/>
    </row>
    <row r="196" spans="1:31" ht="30" x14ac:dyDescent="0.25">
      <c r="A196" s="46"/>
      <c r="B196" s="36" t="s">
        <v>32</v>
      </c>
      <c r="C196" s="38" t="str">
        <f t="shared" ca="1" si="26"/>
        <v>Expired</v>
      </c>
      <c r="D196" s="39" t="s">
        <v>33</v>
      </c>
      <c r="E196" s="44" t="s">
        <v>1238</v>
      </c>
      <c r="F196" s="44" t="s">
        <v>1238</v>
      </c>
      <c r="G196" s="34">
        <v>45809</v>
      </c>
      <c r="H196" s="34">
        <v>46174</v>
      </c>
      <c r="I196" s="118">
        <f t="shared" ref="I196" si="27">EDATE(H196, M196 * L196)</f>
        <v>46174</v>
      </c>
      <c r="J196" s="41">
        <f t="shared" ref="J196" si="28">IF(H196="","",ROUND((H196-G196)/365*12,0))</f>
        <v>12</v>
      </c>
      <c r="K196" s="115"/>
      <c r="L196" s="36"/>
      <c r="M196" s="36"/>
      <c r="N196" s="118">
        <f t="shared" ref="N196" si="29">EDATE(H196, K196 * L196)</f>
        <v>46174</v>
      </c>
      <c r="O196" s="42"/>
      <c r="P196" s="52">
        <v>18411</v>
      </c>
      <c r="Q19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18411</v>
      </c>
      <c r="R196" s="36" t="s">
        <v>1227</v>
      </c>
      <c r="S196" s="36" t="s">
        <v>1228</v>
      </c>
      <c r="T196" s="117" t="s">
        <v>1229</v>
      </c>
      <c r="U196" s="39" t="s">
        <v>972</v>
      </c>
      <c r="V196" s="36" t="s">
        <v>32</v>
      </c>
      <c r="W196" s="36" t="s">
        <v>421</v>
      </c>
      <c r="X196" s="36" t="s">
        <v>1239</v>
      </c>
      <c r="Y196" s="42" t="s">
        <v>1240</v>
      </c>
      <c r="Z196" s="54"/>
      <c r="AA196" s="36" t="s">
        <v>52</v>
      </c>
      <c r="AB196" s="36" t="s">
        <v>698</v>
      </c>
      <c r="AC196" s="44" t="s">
        <v>250</v>
      </c>
      <c r="AD196" s="119"/>
      <c r="AE196" s="44"/>
    </row>
    <row r="197" spans="1:31" ht="30" x14ac:dyDescent="0.25">
      <c r="A197" s="46"/>
      <c r="B197" s="36" t="s">
        <v>32</v>
      </c>
      <c r="C197" s="38" t="str">
        <f t="shared" ca="1" si="26"/>
        <v/>
      </c>
      <c r="D197" s="39" t="s">
        <v>33</v>
      </c>
      <c r="E197" s="44" t="s">
        <v>1241</v>
      </c>
      <c r="F197" s="44" t="s">
        <v>1242</v>
      </c>
      <c r="G197" s="34">
        <v>45672</v>
      </c>
      <c r="H197" s="34"/>
      <c r="I197" s="118">
        <f>EDATE(H197, M197 * L197)</f>
        <v>0</v>
      </c>
      <c r="J197" s="41" t="str">
        <f>IF(H197="","",ROUND((H197-G197)/365*12,0))</f>
        <v/>
      </c>
      <c r="K197" s="115"/>
      <c r="L197" s="36"/>
      <c r="M197" s="36"/>
      <c r="N197" s="118">
        <f>EDATE(H197, K197 * L197)</f>
        <v>0</v>
      </c>
      <c r="O197" s="42"/>
      <c r="P197" s="52">
        <v>30000</v>
      </c>
      <c r="Q197"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197" s="36" t="s">
        <v>1235</v>
      </c>
      <c r="S197" s="36" t="s">
        <v>1236</v>
      </c>
      <c r="T197" s="117" t="s">
        <v>1237</v>
      </c>
      <c r="U197" s="39" t="s">
        <v>360</v>
      </c>
      <c r="V197" s="36" t="s">
        <v>421</v>
      </c>
      <c r="W197" s="36"/>
      <c r="X197" s="36" t="s">
        <v>1243</v>
      </c>
      <c r="Y197" s="42" t="s">
        <v>158</v>
      </c>
      <c r="Z197" s="54"/>
      <c r="AA197" s="36" t="s">
        <v>52</v>
      </c>
      <c r="AB197" s="36" t="s">
        <v>247</v>
      </c>
      <c r="AC197" s="36"/>
      <c r="AD197" s="119"/>
      <c r="AE197" s="44"/>
    </row>
    <row r="198" spans="1:31" x14ac:dyDescent="0.25">
      <c r="A198" s="46"/>
      <c r="B198" s="36" t="s">
        <v>32</v>
      </c>
      <c r="C198" s="38" t="str">
        <f t="shared" ca="1" si="26"/>
        <v>Expired</v>
      </c>
      <c r="D198" s="39" t="s">
        <v>536</v>
      </c>
      <c r="E198" s="44" t="s">
        <v>525</v>
      </c>
      <c r="F198" s="44" t="s">
        <v>525</v>
      </c>
      <c r="G198" s="34">
        <v>45462</v>
      </c>
      <c r="H198" s="34">
        <v>45645</v>
      </c>
      <c r="I198" s="35">
        <f t="shared" ref="I198" si="30">EDATE(H198, M198 * L198)</f>
        <v>45645</v>
      </c>
      <c r="J198" s="41">
        <f t="shared" ref="J198" si="31">IF(H198="","",ROUND((H198-G198)/365*12,0))</f>
        <v>6</v>
      </c>
      <c r="K198" s="36"/>
      <c r="L198" s="36"/>
      <c r="M198" s="36"/>
      <c r="N198" s="35">
        <f t="shared" ref="N198" si="32">EDATE(H198, K198 * L198)</f>
        <v>45645</v>
      </c>
      <c r="O198" s="42"/>
      <c r="P198" s="120"/>
      <c r="Q19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198" s="36" t="s">
        <v>515</v>
      </c>
      <c r="S198" s="36" t="s">
        <v>584</v>
      </c>
      <c r="T198" s="117" t="s">
        <v>585</v>
      </c>
      <c r="U198" s="39" t="s">
        <v>416</v>
      </c>
      <c r="V198" s="36" t="s">
        <v>417</v>
      </c>
      <c r="W198" s="36" t="s">
        <v>418</v>
      </c>
      <c r="X198" s="36" t="s">
        <v>526</v>
      </c>
      <c r="Y198" s="42" t="s">
        <v>1186</v>
      </c>
      <c r="Z198" s="36" t="s">
        <v>56</v>
      </c>
      <c r="AA198" s="36" t="s">
        <v>52</v>
      </c>
      <c r="AB198" s="36" t="s">
        <v>247</v>
      </c>
      <c r="AC198" s="36"/>
      <c r="AD198" s="119"/>
      <c r="AE198" s="44"/>
    </row>
    <row r="199" spans="1:31" ht="30" x14ac:dyDescent="0.25">
      <c r="A199" s="46"/>
      <c r="B199" s="54"/>
      <c r="C199" s="38" t="str">
        <f t="shared" ca="1" si="26"/>
        <v/>
      </c>
      <c r="D199" s="121"/>
      <c r="E199" s="44" t="s">
        <v>1244</v>
      </c>
      <c r="F199" s="44" t="s">
        <v>1244</v>
      </c>
      <c r="G199" s="122"/>
      <c r="H199" s="122"/>
      <c r="I199" s="118">
        <f>EDATE(H199, M199 * L199)</f>
        <v>0</v>
      </c>
      <c r="J199" s="41" t="str">
        <f>IF(H199="","",ROUND((H199-G199)/365*12,0))</f>
        <v/>
      </c>
      <c r="K199" s="115"/>
      <c r="L199" s="36"/>
      <c r="M199" s="36"/>
      <c r="N199" s="118">
        <f>EDATE(H199, K199 * L199)</f>
        <v>0</v>
      </c>
      <c r="O199" s="42"/>
      <c r="P199" s="120"/>
      <c r="Q199"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199" s="54"/>
      <c r="S199" s="54"/>
      <c r="T199" s="124"/>
      <c r="U199" s="121"/>
      <c r="V199" s="54"/>
      <c r="W199" s="54"/>
      <c r="X199" s="54"/>
      <c r="Y199" s="123"/>
      <c r="Z199" s="54"/>
      <c r="AA199" s="54"/>
      <c r="AB199" s="36" t="s">
        <v>247</v>
      </c>
      <c r="AC199" s="36"/>
      <c r="AD199" s="119"/>
      <c r="AE199" s="44"/>
    </row>
    <row r="200" spans="1:31" ht="30" x14ac:dyDescent="0.25">
      <c r="A200" s="46"/>
      <c r="B200" s="36" t="s">
        <v>32</v>
      </c>
      <c r="C200" s="38" t="str">
        <f t="shared" ca="1" si="26"/>
        <v/>
      </c>
      <c r="D200" s="39" t="s">
        <v>536</v>
      </c>
      <c r="E200" s="44" t="s">
        <v>1245</v>
      </c>
      <c r="F200" s="44" t="s">
        <v>1246</v>
      </c>
      <c r="G200" s="122"/>
      <c r="H200" s="122"/>
      <c r="I200" s="118">
        <f>EDATE(H200, M200 * L200)</f>
        <v>0</v>
      </c>
      <c r="J200" s="41" t="str">
        <f>IF(H200="","",ROUND((H200-G200)/365*12,0))</f>
        <v/>
      </c>
      <c r="K200" s="115"/>
      <c r="L200" s="36"/>
      <c r="M200" s="36"/>
      <c r="N200" s="118">
        <f>EDATE(H200, K200 * L200)</f>
        <v>0</v>
      </c>
      <c r="O200" s="42"/>
      <c r="P200" s="52">
        <v>10000</v>
      </c>
      <c r="Q200"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00" s="36" t="s">
        <v>1557</v>
      </c>
      <c r="S200" s="36" t="s">
        <v>1247</v>
      </c>
      <c r="T200" s="117" t="s">
        <v>1248</v>
      </c>
      <c r="U200" s="39" t="s">
        <v>430</v>
      </c>
      <c r="V200" s="36" t="s">
        <v>431</v>
      </c>
      <c r="W200" s="36" t="s">
        <v>432</v>
      </c>
      <c r="X200" s="36" t="s">
        <v>1249</v>
      </c>
      <c r="Y200" s="42" t="s">
        <v>1250</v>
      </c>
      <c r="Z200" s="54"/>
      <c r="AA200" s="36" t="s">
        <v>52</v>
      </c>
      <c r="AB200" s="36" t="s">
        <v>247</v>
      </c>
      <c r="AC200" s="36"/>
      <c r="AD200" s="119"/>
      <c r="AE200" s="44"/>
    </row>
    <row r="201" spans="1:31" x14ac:dyDescent="0.25">
      <c r="A201" s="46"/>
      <c r="B201" s="36" t="s">
        <v>32</v>
      </c>
      <c r="C201" s="38" t="str">
        <f t="shared" ca="1" si="26"/>
        <v/>
      </c>
      <c r="D201" s="39" t="s">
        <v>536</v>
      </c>
      <c r="E201" s="44" t="s">
        <v>1251</v>
      </c>
      <c r="F201" s="44" t="s">
        <v>1252</v>
      </c>
      <c r="G201" s="122"/>
      <c r="H201" s="122"/>
      <c r="I201" s="118">
        <f t="shared" ref="I201" si="33">EDATE(H201, M201 * L201)</f>
        <v>0</v>
      </c>
      <c r="J201" s="41" t="str">
        <f t="shared" ref="J201" si="34">IF(H201="","",ROUND((H201-G201)/365*12,0))</f>
        <v/>
      </c>
      <c r="K201" s="115"/>
      <c r="L201" s="36"/>
      <c r="M201" s="36"/>
      <c r="N201" s="118">
        <f t="shared" ref="N201" si="35">EDATE(H201, K201 * L201)</f>
        <v>0</v>
      </c>
      <c r="O201" s="42"/>
      <c r="P201" s="120"/>
      <c r="Q20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01" s="36" t="s">
        <v>1140</v>
      </c>
      <c r="S201" s="36" t="s">
        <v>1253</v>
      </c>
      <c r="T201" s="117" t="s">
        <v>1254</v>
      </c>
      <c r="U201" s="39" t="s">
        <v>360</v>
      </c>
      <c r="V201" s="36" t="s">
        <v>621</v>
      </c>
      <c r="W201" s="36"/>
      <c r="X201" s="54"/>
      <c r="Y201" s="123"/>
      <c r="Z201" s="54"/>
      <c r="AA201" s="54"/>
      <c r="AB201" s="36" t="s">
        <v>247</v>
      </c>
      <c r="AC201" s="36"/>
      <c r="AD201" s="119"/>
      <c r="AE201" s="44"/>
    </row>
    <row r="202" spans="1:31" ht="30" x14ac:dyDescent="0.25">
      <c r="A202" s="46"/>
      <c r="B202" s="36" t="s">
        <v>161</v>
      </c>
      <c r="C202" s="38" t="str">
        <f t="shared" ca="1" si="26"/>
        <v/>
      </c>
      <c r="D202" s="39" t="s">
        <v>536</v>
      </c>
      <c r="E202" s="44" t="s">
        <v>1255</v>
      </c>
      <c r="F202" s="44" t="s">
        <v>1255</v>
      </c>
      <c r="G202" s="122"/>
      <c r="H202" s="122"/>
      <c r="I202" s="118">
        <f>EDATE(H202, M202 * L202)</f>
        <v>0</v>
      </c>
      <c r="J202" s="41" t="str">
        <f>IF(H202="","",ROUND((H202-G202)/365*12,0))</f>
        <v/>
      </c>
      <c r="K202" s="115"/>
      <c r="L202" s="36"/>
      <c r="M202" s="36"/>
      <c r="N202" s="118">
        <f>EDATE(H202, K202 * L202)</f>
        <v>0</v>
      </c>
      <c r="O202" s="42"/>
      <c r="P202" s="120"/>
      <c r="Q202"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02" s="36" t="s">
        <v>1256</v>
      </c>
      <c r="S202" s="36" t="s">
        <v>1257</v>
      </c>
      <c r="T202" s="117" t="s">
        <v>1258</v>
      </c>
      <c r="U202" s="39" t="s">
        <v>972</v>
      </c>
      <c r="V202" s="36" t="s">
        <v>974</v>
      </c>
      <c r="W202" s="36"/>
      <c r="X202" s="36" t="s">
        <v>1259</v>
      </c>
      <c r="Y202" s="42" t="s">
        <v>1260</v>
      </c>
      <c r="Z202" s="54"/>
      <c r="AA202" s="36" t="s">
        <v>52</v>
      </c>
      <c r="AB202" s="36" t="s">
        <v>247</v>
      </c>
      <c r="AC202" s="36"/>
      <c r="AD202" s="119"/>
      <c r="AE202" s="44"/>
    </row>
    <row r="203" spans="1:31" x14ac:dyDescent="0.25">
      <c r="A203" s="46"/>
      <c r="B203" s="36" t="s">
        <v>32</v>
      </c>
      <c r="C203" s="38" t="str">
        <f t="shared" ca="1" si="26"/>
        <v/>
      </c>
      <c r="D203" s="39" t="s">
        <v>536</v>
      </c>
      <c r="E203" s="44" t="s">
        <v>1261</v>
      </c>
      <c r="F203" s="44" t="s">
        <v>1261</v>
      </c>
      <c r="G203" s="122"/>
      <c r="H203" s="122"/>
      <c r="I203" s="118">
        <f>EDATE(H203, M203 * L203)</f>
        <v>0</v>
      </c>
      <c r="J203" s="41" t="str">
        <f>IF(H203="","",ROUND((H203-G203)/365*12,0))</f>
        <v/>
      </c>
      <c r="K203" s="115"/>
      <c r="L203" s="36"/>
      <c r="M203" s="36"/>
      <c r="N203" s="118">
        <f>EDATE(H203, K203 * L203)</f>
        <v>0</v>
      </c>
      <c r="O203" s="42"/>
      <c r="P203" s="120"/>
      <c r="Q203"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03" s="36" t="s">
        <v>1227</v>
      </c>
      <c r="S203" s="36" t="s">
        <v>1228</v>
      </c>
      <c r="T203" s="117" t="s">
        <v>1229</v>
      </c>
      <c r="U203" s="39" t="s">
        <v>679</v>
      </c>
      <c r="V203" s="36" t="s">
        <v>680</v>
      </c>
      <c r="W203" s="36"/>
      <c r="X203" s="36" t="s">
        <v>1262</v>
      </c>
      <c r="Y203" s="42" t="s">
        <v>1263</v>
      </c>
      <c r="Z203" s="54"/>
      <c r="AA203" s="36" t="s">
        <v>52</v>
      </c>
      <c r="AB203" s="36" t="s">
        <v>247</v>
      </c>
      <c r="AC203" s="36"/>
      <c r="AD203" s="119"/>
      <c r="AE203" s="44"/>
    </row>
    <row r="204" spans="1:31" x14ac:dyDescent="0.25">
      <c r="A204" s="46"/>
      <c r="B204" s="36" t="s">
        <v>32</v>
      </c>
      <c r="C204" s="38" t="str">
        <f t="shared" ca="1" si="26"/>
        <v>Expired</v>
      </c>
      <c r="D204" s="39" t="s">
        <v>536</v>
      </c>
      <c r="E204" s="44" t="s">
        <v>1264</v>
      </c>
      <c r="F204" s="44" t="s">
        <v>1264</v>
      </c>
      <c r="G204" s="34">
        <v>45647</v>
      </c>
      <c r="H204" s="34">
        <v>46113</v>
      </c>
      <c r="I204" s="118">
        <f>EDATE(H204, M204 * L204)</f>
        <v>46113</v>
      </c>
      <c r="J204" s="41">
        <f>IF(H204="","",ROUND((H204-G204)/365*12,0))</f>
        <v>15</v>
      </c>
      <c r="K204" s="115"/>
      <c r="L204" s="36"/>
      <c r="M204" s="36"/>
      <c r="N204" s="118">
        <f>EDATE(H204, K204 * L204)</f>
        <v>46113</v>
      </c>
      <c r="O204" s="42"/>
      <c r="P204" s="52">
        <v>100000</v>
      </c>
      <c r="Q20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80000</v>
      </c>
      <c r="R204" s="36" t="s">
        <v>1235</v>
      </c>
      <c r="S204" s="36" t="s">
        <v>1265</v>
      </c>
      <c r="T204" s="117" t="s">
        <v>1266</v>
      </c>
      <c r="U204" s="39" t="s">
        <v>360</v>
      </c>
      <c r="V204" s="36" t="s">
        <v>421</v>
      </c>
      <c r="W204" s="36"/>
      <c r="X204" s="36" t="s">
        <v>1267</v>
      </c>
      <c r="Y204" s="42" t="s">
        <v>158</v>
      </c>
      <c r="Z204" s="54"/>
      <c r="AA204" s="36" t="s">
        <v>52</v>
      </c>
      <c r="AB204" s="36" t="s">
        <v>247</v>
      </c>
      <c r="AC204" s="36"/>
      <c r="AD204" s="119"/>
      <c r="AE204" s="44"/>
    </row>
    <row r="205" spans="1:31" x14ac:dyDescent="0.25">
      <c r="A205" s="46"/>
      <c r="B205" s="36" t="s">
        <v>32</v>
      </c>
      <c r="C205" s="38" t="str">
        <f t="shared" ca="1" si="26"/>
        <v/>
      </c>
      <c r="D205" s="39" t="s">
        <v>536</v>
      </c>
      <c r="E205" s="44" t="s">
        <v>1271</v>
      </c>
      <c r="F205" s="44" t="s">
        <v>1271</v>
      </c>
      <c r="G205" s="122"/>
      <c r="H205" s="122"/>
      <c r="I205" s="118">
        <f>EDATE(H205, M205 * L205)</f>
        <v>0</v>
      </c>
      <c r="J205" s="41" t="str">
        <f>IF(H205="","",ROUND((H205-G205)/365*12,0))</f>
        <v/>
      </c>
      <c r="K205" s="115"/>
      <c r="L205" s="36"/>
      <c r="M205" s="36"/>
      <c r="N205" s="118">
        <f>EDATE(H205, K205 * L205)</f>
        <v>0</v>
      </c>
      <c r="O205" s="42"/>
      <c r="P205" s="52">
        <v>10350</v>
      </c>
      <c r="Q205"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05" s="36" t="s">
        <v>1268</v>
      </c>
      <c r="S205" s="36" t="s">
        <v>1269</v>
      </c>
      <c r="T205" s="117" t="s">
        <v>1270</v>
      </c>
      <c r="U205" s="39" t="s">
        <v>360</v>
      </c>
      <c r="V205" s="36" t="s">
        <v>421</v>
      </c>
      <c r="W205" s="36"/>
      <c r="X205" s="36" t="s">
        <v>1267</v>
      </c>
      <c r="Y205" s="42" t="s">
        <v>158</v>
      </c>
      <c r="Z205" s="54"/>
      <c r="AA205" s="36" t="s">
        <v>52</v>
      </c>
      <c r="AB205" s="36" t="s">
        <v>247</v>
      </c>
      <c r="AC205" s="36"/>
      <c r="AD205" s="119"/>
      <c r="AE205" s="44"/>
    </row>
    <row r="206" spans="1:31" x14ac:dyDescent="0.25">
      <c r="A206" s="46"/>
      <c r="B206" s="36" t="s">
        <v>32</v>
      </c>
      <c r="C206" s="38" t="str">
        <f t="shared" ca="1" si="26"/>
        <v/>
      </c>
      <c r="D206" s="39" t="s">
        <v>536</v>
      </c>
      <c r="E206" s="44" t="s">
        <v>1272</v>
      </c>
      <c r="F206" s="44" t="s">
        <v>1272</v>
      </c>
      <c r="G206" s="122"/>
      <c r="H206" s="122"/>
      <c r="I206" s="118">
        <f t="shared" ref="I206" si="36">EDATE(H206, M206 * L206)</f>
        <v>0</v>
      </c>
      <c r="J206" s="41" t="str">
        <f t="shared" ref="J206" si="37">IF(H206="","",ROUND((H206-G206)/365*12,0))</f>
        <v/>
      </c>
      <c r="K206" s="115"/>
      <c r="L206" s="36"/>
      <c r="M206" s="36"/>
      <c r="N206" s="118">
        <f t="shared" ref="N206" si="38">EDATE(H206, K206 * L206)</f>
        <v>0</v>
      </c>
      <c r="O206" s="42"/>
      <c r="P206" s="52">
        <v>20000</v>
      </c>
      <c r="Q206"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06" s="36" t="s">
        <v>1268</v>
      </c>
      <c r="S206" s="36" t="s">
        <v>1269</v>
      </c>
      <c r="T206" s="117" t="s">
        <v>1270</v>
      </c>
      <c r="U206" s="39" t="s">
        <v>360</v>
      </c>
      <c r="V206" s="36" t="s">
        <v>421</v>
      </c>
      <c r="W206" s="36"/>
      <c r="X206" s="36" t="s">
        <v>1267</v>
      </c>
      <c r="Y206" s="42" t="s">
        <v>158</v>
      </c>
      <c r="Z206" s="54"/>
      <c r="AA206" s="36" t="s">
        <v>52</v>
      </c>
      <c r="AB206" s="36" t="s">
        <v>247</v>
      </c>
      <c r="AC206" s="36"/>
      <c r="AD206" s="119"/>
      <c r="AE206" s="44"/>
    </row>
    <row r="207" spans="1:31" x14ac:dyDescent="0.25">
      <c r="A207" s="46"/>
      <c r="B207" s="36" t="s">
        <v>32</v>
      </c>
      <c r="C207" s="38" t="str">
        <f t="shared" ca="1" si="26"/>
        <v>Expired</v>
      </c>
      <c r="D207" s="39" t="s">
        <v>33</v>
      </c>
      <c r="E207" s="44" t="s">
        <v>1273</v>
      </c>
      <c r="F207" s="44" t="s">
        <v>1273</v>
      </c>
      <c r="G207" s="34">
        <v>45017</v>
      </c>
      <c r="H207" s="34">
        <v>45383</v>
      </c>
      <c r="I207" s="118">
        <f>EDATE(H207, M207 * L207)</f>
        <v>45383</v>
      </c>
      <c r="J207" s="41">
        <f>IF(H207="","",ROUND((H207-G207)/365*12,0))</f>
        <v>12</v>
      </c>
      <c r="K207" s="115"/>
      <c r="L207" s="36"/>
      <c r="M207" s="36"/>
      <c r="N207" s="118">
        <f>EDATE(H207, K207 * L207)</f>
        <v>45383</v>
      </c>
      <c r="O207" s="42"/>
      <c r="P207" s="52">
        <v>29942.25</v>
      </c>
      <c r="Q20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29942.25</v>
      </c>
      <c r="R207" s="36" t="s">
        <v>1268</v>
      </c>
      <c r="S207" s="36" t="s">
        <v>1269</v>
      </c>
      <c r="T207" s="117" t="s">
        <v>1270</v>
      </c>
      <c r="U207" s="39" t="s">
        <v>1007</v>
      </c>
      <c r="V207" s="36" t="s">
        <v>421</v>
      </c>
      <c r="W207" s="36"/>
      <c r="X207" s="36" t="s">
        <v>1274</v>
      </c>
      <c r="Y207" s="42" t="s">
        <v>1275</v>
      </c>
      <c r="Z207" s="54"/>
      <c r="AA207" s="36" t="s">
        <v>52</v>
      </c>
      <c r="AB207" s="36" t="s">
        <v>247</v>
      </c>
      <c r="AC207" s="36"/>
      <c r="AD207" s="119"/>
      <c r="AE207" s="44"/>
    </row>
    <row r="208" spans="1:31" x14ac:dyDescent="0.25">
      <c r="A208" s="46"/>
      <c r="B208" s="36" t="s">
        <v>32</v>
      </c>
      <c r="C208" s="38" t="str">
        <f t="shared" ca="1" si="26"/>
        <v>Expired</v>
      </c>
      <c r="D208" s="39" t="s">
        <v>33</v>
      </c>
      <c r="E208" s="44" t="s">
        <v>1276</v>
      </c>
      <c r="F208" s="44" t="s">
        <v>1277</v>
      </c>
      <c r="G208" s="34">
        <v>44805</v>
      </c>
      <c r="H208" s="34">
        <v>45901</v>
      </c>
      <c r="I208" s="118">
        <f>EDATE(H208, M208 * L208)</f>
        <v>45901</v>
      </c>
      <c r="J208" s="41">
        <f>IF(H208="","",ROUND((H208-G208)/365*12,0))</f>
        <v>36</v>
      </c>
      <c r="K208" s="115"/>
      <c r="L208" s="36"/>
      <c r="M208" s="36"/>
      <c r="N208" s="118">
        <f>EDATE(H208, K208 * L208)</f>
        <v>45901</v>
      </c>
      <c r="O208" s="42"/>
      <c r="P208" s="52">
        <v>22500</v>
      </c>
      <c r="Q20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7500</v>
      </c>
      <c r="R208" s="36" t="s">
        <v>1268</v>
      </c>
      <c r="S208" s="36" t="s">
        <v>1269</v>
      </c>
      <c r="T208" s="117" t="s">
        <v>1270</v>
      </c>
      <c r="U208" s="39" t="s">
        <v>890</v>
      </c>
      <c r="V208" s="36" t="s">
        <v>421</v>
      </c>
      <c r="W208" s="36"/>
      <c r="X208" s="36" t="s">
        <v>1278</v>
      </c>
      <c r="Y208" s="42" t="s">
        <v>1279</v>
      </c>
      <c r="Z208" s="54"/>
      <c r="AA208" s="36" t="s">
        <v>52</v>
      </c>
      <c r="AB208" s="36" t="s">
        <v>247</v>
      </c>
      <c r="AC208" s="36"/>
      <c r="AD208" s="119"/>
      <c r="AE208" s="44"/>
    </row>
    <row r="209" spans="1:31" ht="30" x14ac:dyDescent="0.25">
      <c r="A209" s="46"/>
      <c r="B209" s="36" t="s">
        <v>161</v>
      </c>
      <c r="C209" s="38" t="str">
        <f t="shared" ca="1" si="26"/>
        <v/>
      </c>
      <c r="D209" s="39" t="s">
        <v>536</v>
      </c>
      <c r="E209" s="44" t="s">
        <v>1280</v>
      </c>
      <c r="F209" s="44" t="s">
        <v>1280</v>
      </c>
      <c r="G209" s="122"/>
      <c r="H209" s="122"/>
      <c r="I209" s="118">
        <f>EDATE(H209, M209 * L209)</f>
        <v>0</v>
      </c>
      <c r="J209" s="41" t="str">
        <f>IF(H209="","",ROUND((H209-G209)/365*12,0))</f>
        <v/>
      </c>
      <c r="K209" s="115"/>
      <c r="L209" s="36"/>
      <c r="M209" s="36"/>
      <c r="N209" s="118">
        <f>EDATE(H209, K209 * L209)</f>
        <v>0</v>
      </c>
      <c r="O209" s="42"/>
      <c r="P209" s="52">
        <v>20000</v>
      </c>
      <c r="Q209"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09" s="36" t="s">
        <v>1268</v>
      </c>
      <c r="S209" s="36" t="s">
        <v>1269</v>
      </c>
      <c r="T209" s="117" t="s">
        <v>1270</v>
      </c>
      <c r="U209" s="39" t="s">
        <v>403</v>
      </c>
      <c r="V209" s="36" t="s">
        <v>421</v>
      </c>
      <c r="W209" s="36"/>
      <c r="X209" s="54"/>
      <c r="Y209" s="123"/>
      <c r="Z209" s="54"/>
      <c r="AA209" s="54"/>
      <c r="AB209" s="36" t="s">
        <v>247</v>
      </c>
      <c r="AC209" s="36"/>
      <c r="AD209" s="119"/>
      <c r="AE209" s="44"/>
    </row>
    <row r="210" spans="1:31" ht="30" x14ac:dyDescent="0.25">
      <c r="A210" s="46"/>
      <c r="B210" s="36" t="s">
        <v>32</v>
      </c>
      <c r="C210" s="38" t="str">
        <f t="shared" ca="1" si="26"/>
        <v/>
      </c>
      <c r="D210" s="39" t="s">
        <v>536</v>
      </c>
      <c r="E210" s="44" t="s">
        <v>1281</v>
      </c>
      <c r="F210" s="44" t="s">
        <v>1281</v>
      </c>
      <c r="G210" s="122"/>
      <c r="H210" s="122"/>
      <c r="I210" s="118">
        <f>EDATE(H210, M210 * L210)</f>
        <v>0</v>
      </c>
      <c r="J210" s="41" t="str">
        <f>IF(H210="","",ROUND((H210-G210)/365*12,0))</f>
        <v/>
      </c>
      <c r="K210" s="115"/>
      <c r="L210" s="36"/>
      <c r="M210" s="36"/>
      <c r="N210" s="118">
        <f>EDATE(H210, K210 * L210)</f>
        <v>0</v>
      </c>
      <c r="O210" s="42"/>
      <c r="P210" s="52">
        <v>83347.199999999997</v>
      </c>
      <c r="Q210"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10" s="36" t="s">
        <v>1227</v>
      </c>
      <c r="S210" s="36" t="s">
        <v>1228</v>
      </c>
      <c r="T210" s="117" t="s">
        <v>1229</v>
      </c>
      <c r="U210" s="39" t="s">
        <v>402</v>
      </c>
      <c r="V210" s="36" t="s">
        <v>360</v>
      </c>
      <c r="W210" s="36"/>
      <c r="X210" s="54"/>
      <c r="Y210" s="123"/>
      <c r="Z210" s="54"/>
      <c r="AA210" s="54"/>
      <c r="AB210" s="36" t="s">
        <v>247</v>
      </c>
      <c r="AC210" s="36"/>
      <c r="AD210" s="119"/>
      <c r="AE210" s="44"/>
    </row>
    <row r="211" spans="1:31" x14ac:dyDescent="0.25">
      <c r="A211" s="46"/>
      <c r="B211" s="36" t="s">
        <v>161</v>
      </c>
      <c r="C211" s="38" t="str">
        <f t="shared" ca="1" si="26"/>
        <v/>
      </c>
      <c r="D211" s="39" t="s">
        <v>536</v>
      </c>
      <c r="E211" s="44" t="s">
        <v>1282</v>
      </c>
      <c r="F211" s="44" t="s">
        <v>1282</v>
      </c>
      <c r="G211" s="122"/>
      <c r="H211" s="122"/>
      <c r="I211" s="118">
        <f t="shared" ref="I211" si="39">EDATE(H211, M211 * L211)</f>
        <v>0</v>
      </c>
      <c r="J211" s="41" t="str">
        <f t="shared" ref="J211" si="40">IF(H211="","",ROUND((H211-G211)/365*12,0))</f>
        <v/>
      </c>
      <c r="K211" s="115"/>
      <c r="L211" s="36"/>
      <c r="M211" s="36"/>
      <c r="N211" s="118">
        <f t="shared" ref="N211" si="41">EDATE(H211, K211 * L211)</f>
        <v>0</v>
      </c>
      <c r="O211" s="42"/>
      <c r="P211" s="120"/>
      <c r="Q21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11" s="36" t="s">
        <v>1235</v>
      </c>
      <c r="S211" s="36" t="s">
        <v>1283</v>
      </c>
      <c r="T211" s="117" t="s">
        <v>1284</v>
      </c>
      <c r="U211" s="39" t="s">
        <v>763</v>
      </c>
      <c r="V211" s="36" t="s">
        <v>766</v>
      </c>
      <c r="W211" s="36"/>
      <c r="X211" s="54"/>
      <c r="Y211" s="123"/>
      <c r="Z211" s="54"/>
      <c r="AA211" s="54"/>
      <c r="AB211" s="36" t="s">
        <v>247</v>
      </c>
      <c r="AC211" s="36"/>
      <c r="AD211" s="119"/>
      <c r="AE211" s="44"/>
    </row>
    <row r="212" spans="1:31" x14ac:dyDescent="0.25">
      <c r="A212" s="46"/>
      <c r="B212" s="36" t="s">
        <v>32</v>
      </c>
      <c r="C212" s="38" t="str">
        <f t="shared" ca="1" si="26"/>
        <v>Expired</v>
      </c>
      <c r="D212" s="39" t="s">
        <v>33</v>
      </c>
      <c r="E212" s="44" t="s">
        <v>1273</v>
      </c>
      <c r="F212" s="44" t="s">
        <v>1273</v>
      </c>
      <c r="G212" s="34">
        <v>44652</v>
      </c>
      <c r="H212" s="34">
        <v>45017</v>
      </c>
      <c r="I212" s="118">
        <f>EDATE(H212, M212 * L212)</f>
        <v>45017</v>
      </c>
      <c r="J212" s="41">
        <f>IF(H212="","",ROUND((H212-G212)/365*12,0))</f>
        <v>12</v>
      </c>
      <c r="K212" s="115"/>
      <c r="L212" s="36"/>
      <c r="M212" s="36"/>
      <c r="N212" s="118">
        <f>EDATE(H212, K212 * L212)</f>
        <v>45017</v>
      </c>
      <c r="O212" s="42"/>
      <c r="P212" s="120"/>
      <c r="Q21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212" s="36" t="s">
        <v>1227</v>
      </c>
      <c r="S212" s="36" t="s">
        <v>1228</v>
      </c>
      <c r="T212" s="117" t="s">
        <v>1229</v>
      </c>
      <c r="U212" s="39" t="s">
        <v>1007</v>
      </c>
      <c r="V212" s="36" t="s">
        <v>421</v>
      </c>
      <c r="W212" s="36"/>
      <c r="X212" s="54"/>
      <c r="Y212" s="123"/>
      <c r="Z212" s="54"/>
      <c r="AA212" s="54"/>
      <c r="AB212" s="36" t="s">
        <v>247</v>
      </c>
      <c r="AC212" s="36"/>
      <c r="AD212" s="119"/>
      <c r="AE212" s="44"/>
    </row>
    <row r="213" spans="1:31" x14ac:dyDescent="0.25">
      <c r="A213" s="46"/>
      <c r="B213" s="36" t="s">
        <v>32</v>
      </c>
      <c r="C213" s="38" t="str">
        <f t="shared" ca="1" si="26"/>
        <v>Expired</v>
      </c>
      <c r="D213" s="39" t="s">
        <v>33</v>
      </c>
      <c r="E213" s="44" t="s">
        <v>1285</v>
      </c>
      <c r="F213" s="44" t="s">
        <v>1285</v>
      </c>
      <c r="G213" s="34">
        <v>44480</v>
      </c>
      <c r="H213" s="34">
        <v>44662</v>
      </c>
      <c r="I213" s="118">
        <f>EDATE(H213, M213 * L213)</f>
        <v>44662</v>
      </c>
      <c r="J213" s="41">
        <f>IF(H213="","",ROUND((H213-G213)/365*12,0))</f>
        <v>6</v>
      </c>
      <c r="K213" s="115"/>
      <c r="L213" s="36"/>
      <c r="M213" s="36"/>
      <c r="N213" s="118">
        <f>EDATE(H213, K213 * L213)</f>
        <v>44662</v>
      </c>
      <c r="O213" s="42"/>
      <c r="P213" s="52">
        <v>97000</v>
      </c>
      <c r="Q21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97000</v>
      </c>
      <c r="R213" s="36" t="s">
        <v>1235</v>
      </c>
      <c r="S213" s="36" t="s">
        <v>1286</v>
      </c>
      <c r="T213" s="117" t="s">
        <v>1287</v>
      </c>
      <c r="U213" s="39" t="s">
        <v>403</v>
      </c>
      <c r="V213" s="36" t="s">
        <v>421</v>
      </c>
      <c r="W213" s="36"/>
      <c r="X213" s="54"/>
      <c r="Y213" s="123"/>
      <c r="Z213" s="54"/>
      <c r="AA213" s="54"/>
      <c r="AB213" s="36" t="s">
        <v>247</v>
      </c>
      <c r="AC213" s="36"/>
      <c r="AD213" s="119"/>
      <c r="AE213" s="44"/>
    </row>
    <row r="214" spans="1:31" x14ac:dyDescent="0.25">
      <c r="A214" s="46" t="s">
        <v>1305</v>
      </c>
      <c r="B214" s="36" t="s">
        <v>32</v>
      </c>
      <c r="C214" s="22" t="str">
        <f t="shared" ref="C214:C218" ca="1" si="42">IF(G214="","",IF(TODAY()&lt;G214,"Not Started",IF(H214="","",IF(I214&lt;&gt;"",IF(AND(TODAY()&gt;=G214,TODAY()&lt;=I214),"Active","Expired"),IF(AND(TODAY()&gt;=G214,TODAY()&lt;=H214),"Active","Expired")))))</f>
        <v>Expired</v>
      </c>
      <c r="D214" s="39" t="s">
        <v>536</v>
      </c>
      <c r="E214" s="44" t="s">
        <v>1301</v>
      </c>
      <c r="F214" s="44" t="s">
        <v>1301</v>
      </c>
      <c r="G214" s="34">
        <v>46113</v>
      </c>
      <c r="H214" s="34">
        <v>46261</v>
      </c>
      <c r="I214" s="118">
        <f t="shared" ref="I214:I218" si="43">EDATE(H214, M214 * L214)</f>
        <v>46261</v>
      </c>
      <c r="J214" s="41">
        <f t="shared" ref="J214:J218" si="44">IF(H214="","",ROUND((H214-G214)/365*12,0))</f>
        <v>5</v>
      </c>
      <c r="K214" s="115"/>
      <c r="L214" s="36"/>
      <c r="M214" s="36"/>
      <c r="N214" s="118">
        <f t="shared" ref="N214:N218" si="45">EDATE(H214, K214 * L214)</f>
        <v>46261</v>
      </c>
      <c r="O214" s="42"/>
      <c r="P214" s="52">
        <v>23912.36</v>
      </c>
      <c r="Q21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23912.36</v>
      </c>
      <c r="R214" s="36" t="s">
        <v>1302</v>
      </c>
      <c r="S214" s="36" t="s">
        <v>1303</v>
      </c>
      <c r="T214" s="117" t="s">
        <v>1304</v>
      </c>
      <c r="U214" s="36" t="s">
        <v>403</v>
      </c>
      <c r="V214" s="36" t="s">
        <v>32</v>
      </c>
      <c r="W214" s="36" t="s">
        <v>421</v>
      </c>
      <c r="X214" s="36" t="s">
        <v>1311</v>
      </c>
      <c r="Y214" s="42" t="s">
        <v>1312</v>
      </c>
      <c r="Z214" s="54"/>
      <c r="AA214" s="36" t="s">
        <v>52</v>
      </c>
      <c r="AB214" s="36" t="s">
        <v>53</v>
      </c>
      <c r="AC214" s="36"/>
      <c r="AD214" s="128"/>
      <c r="AE214" s="44"/>
    </row>
    <row r="215" spans="1:31" ht="30" x14ac:dyDescent="0.25">
      <c r="A215" s="46" t="s">
        <v>1306</v>
      </c>
      <c r="B215" s="36" t="s">
        <v>32</v>
      </c>
      <c r="C215" s="22" t="str">
        <f t="shared" ca="1" si="42"/>
        <v>Expired</v>
      </c>
      <c r="D215" s="39" t="s">
        <v>536</v>
      </c>
      <c r="E215" s="44" t="s">
        <v>1315</v>
      </c>
      <c r="F215" s="44" t="s">
        <v>1315</v>
      </c>
      <c r="G215" s="34">
        <v>46113</v>
      </c>
      <c r="H215" s="34">
        <v>46261</v>
      </c>
      <c r="I215" s="118">
        <f t="shared" si="43"/>
        <v>46261</v>
      </c>
      <c r="J215" s="41">
        <f t="shared" si="44"/>
        <v>5</v>
      </c>
      <c r="K215" s="115"/>
      <c r="L215" s="36"/>
      <c r="M215" s="36"/>
      <c r="N215" s="118">
        <f t="shared" si="45"/>
        <v>46261</v>
      </c>
      <c r="O215" s="42"/>
      <c r="P215" s="52">
        <v>24231.59</v>
      </c>
      <c r="Q21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24231.59</v>
      </c>
      <c r="R215" s="36" t="s">
        <v>1302</v>
      </c>
      <c r="S215" s="36" t="s">
        <v>1303</v>
      </c>
      <c r="T215" s="117" t="s">
        <v>1304</v>
      </c>
      <c r="U215" s="36" t="s">
        <v>614</v>
      </c>
      <c r="V215" s="36" t="s">
        <v>421</v>
      </c>
      <c r="W215" s="36"/>
      <c r="X215" s="36" t="s">
        <v>1313</v>
      </c>
      <c r="Y215" s="42" t="s">
        <v>1314</v>
      </c>
      <c r="Z215" s="54"/>
      <c r="AA215" s="36" t="s">
        <v>56</v>
      </c>
      <c r="AB215" s="36" t="s">
        <v>53</v>
      </c>
      <c r="AC215" s="36"/>
      <c r="AD215" s="128"/>
      <c r="AE215" s="44"/>
    </row>
    <row r="216" spans="1:31" x14ac:dyDescent="0.25">
      <c r="A216" s="46" t="s">
        <v>1307</v>
      </c>
      <c r="B216" s="36" t="s">
        <v>32</v>
      </c>
      <c r="C216" s="22" t="str">
        <f t="shared" ca="1" si="42"/>
        <v>Expired</v>
      </c>
      <c r="D216" s="39" t="s">
        <v>536</v>
      </c>
      <c r="E216" s="44" t="s">
        <v>1308</v>
      </c>
      <c r="F216" s="44" t="s">
        <v>1308</v>
      </c>
      <c r="G216" s="34">
        <v>46113</v>
      </c>
      <c r="H216" s="34">
        <v>46261</v>
      </c>
      <c r="I216" s="118">
        <f t="shared" si="43"/>
        <v>46261</v>
      </c>
      <c r="J216" s="41">
        <f t="shared" si="44"/>
        <v>5</v>
      </c>
      <c r="K216" s="115"/>
      <c r="L216" s="36"/>
      <c r="M216" s="36"/>
      <c r="N216" s="118">
        <f t="shared" si="45"/>
        <v>46261</v>
      </c>
      <c r="O216" s="42"/>
      <c r="P216" s="52">
        <v>20633.099999999999</v>
      </c>
      <c r="Q21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20633.099999999999</v>
      </c>
      <c r="R216" s="36" t="s">
        <v>1302</v>
      </c>
      <c r="S216" s="36" t="s">
        <v>612</v>
      </c>
      <c r="T216" s="36" t="s">
        <v>613</v>
      </c>
      <c r="U216" s="36" t="s">
        <v>403</v>
      </c>
      <c r="V216" s="36" t="s">
        <v>32</v>
      </c>
      <c r="W216" s="36" t="s">
        <v>421</v>
      </c>
      <c r="X216" s="36" t="s">
        <v>1309</v>
      </c>
      <c r="Y216" s="42" t="s">
        <v>1310</v>
      </c>
      <c r="Z216" s="54"/>
      <c r="AA216" s="36" t="s">
        <v>52</v>
      </c>
      <c r="AB216" s="36" t="s">
        <v>53</v>
      </c>
      <c r="AC216" s="36"/>
      <c r="AD216" s="128"/>
      <c r="AE216" s="44"/>
    </row>
    <row r="217" spans="1:31" ht="45" x14ac:dyDescent="0.25">
      <c r="A217" s="46"/>
      <c r="B217" s="36" t="s">
        <v>32</v>
      </c>
      <c r="C217" s="22" t="str">
        <f t="shared" ca="1" si="42"/>
        <v>Expired</v>
      </c>
      <c r="D217" s="39" t="s">
        <v>33</v>
      </c>
      <c r="E217" s="44" t="s">
        <v>1316</v>
      </c>
      <c r="F217" s="44" t="s">
        <v>1317</v>
      </c>
      <c r="G217" s="34">
        <v>44562</v>
      </c>
      <c r="H217" s="34">
        <v>45657</v>
      </c>
      <c r="I217" s="118">
        <f t="shared" si="43"/>
        <v>46203</v>
      </c>
      <c r="J217" s="41">
        <f t="shared" si="44"/>
        <v>36</v>
      </c>
      <c r="K217" s="115">
        <v>1</v>
      </c>
      <c r="L217" s="53">
        <v>18</v>
      </c>
      <c r="M217" s="53">
        <v>1</v>
      </c>
      <c r="N217" s="118">
        <f t="shared" si="45"/>
        <v>46203</v>
      </c>
      <c r="O217" s="42" t="s">
        <v>1318</v>
      </c>
      <c r="P217" s="47" t="s">
        <v>1319</v>
      </c>
      <c r="Q217" s="50">
        <v>40000</v>
      </c>
      <c r="R217" s="36" t="s">
        <v>625</v>
      </c>
      <c r="S217" s="36" t="s">
        <v>626</v>
      </c>
      <c r="T217" s="36" t="s">
        <v>627</v>
      </c>
      <c r="U217" s="36" t="s">
        <v>433</v>
      </c>
      <c r="V217" s="36" t="s">
        <v>628</v>
      </c>
      <c r="W217" s="36" t="s">
        <v>852</v>
      </c>
      <c r="X217" s="36" t="s">
        <v>1320</v>
      </c>
      <c r="Y217" s="42" t="s">
        <v>1220</v>
      </c>
      <c r="Z217" s="36" t="s">
        <v>56</v>
      </c>
      <c r="AA217" s="36" t="s">
        <v>52</v>
      </c>
      <c r="AB217" s="54"/>
      <c r="AC217" s="36"/>
      <c r="AD217" s="44"/>
      <c r="AE217" s="44"/>
    </row>
    <row r="218" spans="1:31" ht="45" x14ac:dyDescent="0.25">
      <c r="A218" s="46" t="s">
        <v>1321</v>
      </c>
      <c r="B218" s="36" t="s">
        <v>32</v>
      </c>
      <c r="C218" s="22" t="str">
        <f t="shared" ca="1" si="42"/>
        <v>Active</v>
      </c>
      <c r="D218" s="39" t="s">
        <v>33</v>
      </c>
      <c r="E218" s="44" t="s">
        <v>1322</v>
      </c>
      <c r="F218" s="44" t="s">
        <v>1323</v>
      </c>
      <c r="G218" s="34">
        <v>46113</v>
      </c>
      <c r="H218" s="34">
        <v>47208</v>
      </c>
      <c r="I218" s="118">
        <f t="shared" si="43"/>
        <v>47208</v>
      </c>
      <c r="J218" s="41">
        <f t="shared" si="44"/>
        <v>36</v>
      </c>
      <c r="K218" s="115">
        <v>2</v>
      </c>
      <c r="L218" s="53">
        <v>12</v>
      </c>
      <c r="M218" s="129"/>
      <c r="N218" s="118">
        <f t="shared" si="45"/>
        <v>47938</v>
      </c>
      <c r="O218" s="42" t="s">
        <v>1324</v>
      </c>
      <c r="P218" s="52">
        <v>28934094</v>
      </c>
      <c r="Q218" s="50">
        <v>9558919</v>
      </c>
      <c r="R218" s="36" t="s">
        <v>625</v>
      </c>
      <c r="S218" s="36" t="s">
        <v>626</v>
      </c>
      <c r="T218" s="36" t="s">
        <v>627</v>
      </c>
      <c r="U218" s="36" t="s">
        <v>433</v>
      </c>
      <c r="V218" s="36" t="s">
        <v>628</v>
      </c>
      <c r="W218" s="36" t="s">
        <v>629</v>
      </c>
      <c r="X218" s="36" t="s">
        <v>1325</v>
      </c>
      <c r="Y218" s="42" t="s">
        <v>1327</v>
      </c>
      <c r="Z218" s="36" t="s">
        <v>52</v>
      </c>
      <c r="AA218" s="36" t="s">
        <v>52</v>
      </c>
      <c r="AB218" s="36" t="s">
        <v>1326</v>
      </c>
      <c r="AC218" s="36" t="s">
        <v>249</v>
      </c>
      <c r="AD218" s="44"/>
      <c r="AE218" s="44"/>
    </row>
    <row r="219" spans="1:31" ht="45" x14ac:dyDescent="0.25">
      <c r="A219" s="46" t="s">
        <v>1564</v>
      </c>
      <c r="B219" s="36" t="s">
        <v>32</v>
      </c>
      <c r="C219" s="22" t="str">
        <f ca="1">IF(G219="","",IF(TODAY()&lt;G219,"Not Started",IF(H219="","",IF(I219&lt;&gt;"",IF(AND(TODAY()&gt;=G219,TODAY()&lt;=I219),"Active","Expired"),IF(AND(TODAY()&gt;=G219,TODAY()&lt;=H219),"Active","Expired")))))</f>
        <v>Active</v>
      </c>
      <c r="D219" s="39" t="s">
        <v>33</v>
      </c>
      <c r="E219" s="44" t="s">
        <v>1316</v>
      </c>
      <c r="F219" s="44" t="s">
        <v>1317</v>
      </c>
      <c r="G219" s="125">
        <v>46204</v>
      </c>
      <c r="H219" s="126">
        <v>47299</v>
      </c>
      <c r="I219" s="118">
        <f>EDATE(H219, M219 * L219)</f>
        <v>47299</v>
      </c>
      <c r="J219" s="41">
        <f>IF(H219="","",ROUND((H219-G219)/365*12,0))</f>
        <v>36</v>
      </c>
      <c r="K219" s="115"/>
      <c r="L219" s="36"/>
      <c r="M219" s="36"/>
      <c r="N219" s="118">
        <f>EDATE(H219, K219 * L219)</f>
        <v>47299</v>
      </c>
      <c r="O219" s="42"/>
      <c r="P219" s="52">
        <v>116490.6</v>
      </c>
      <c r="Q21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38830.199999999997</v>
      </c>
      <c r="R219" s="36" t="s">
        <v>625</v>
      </c>
      <c r="S219" s="36" t="s">
        <v>626</v>
      </c>
      <c r="T219" s="130" t="s">
        <v>627</v>
      </c>
      <c r="U219" s="36" t="s">
        <v>433</v>
      </c>
      <c r="V219" s="36" t="s">
        <v>628</v>
      </c>
      <c r="W219" s="36" t="s">
        <v>421</v>
      </c>
      <c r="X219" s="36" t="s">
        <v>1565</v>
      </c>
      <c r="Y219" s="42" t="s">
        <v>1220</v>
      </c>
      <c r="Z219" s="36" t="s">
        <v>56</v>
      </c>
      <c r="AA219" s="36" t="s">
        <v>52</v>
      </c>
      <c r="AB219" s="36"/>
      <c r="AC219" s="36" t="s">
        <v>249</v>
      </c>
      <c r="AD219" s="44"/>
      <c r="AE219" s="44"/>
    </row>
    <row r="220" spans="1:31" ht="45" x14ac:dyDescent="0.25">
      <c r="A220" s="46"/>
      <c r="B220" s="36" t="s">
        <v>32</v>
      </c>
      <c r="C220" s="22" t="str">
        <f t="shared" ref="C220:C221" ca="1" si="46">IF(G220="","",IF(TODAY()&lt;G220,"Not Started",IF(H220="","",IF(I220&lt;&gt;"",IF(AND(TODAY()&gt;=G220,TODAY()&lt;=I220),"Active","Expired"),IF(AND(TODAY()&gt;=G220,TODAY()&lt;=H220),"Active","Expired")))))</f>
        <v>Expired</v>
      </c>
      <c r="D220" s="39" t="s">
        <v>536</v>
      </c>
      <c r="E220" s="44" t="s">
        <v>1328</v>
      </c>
      <c r="F220" s="44" t="s">
        <v>1329</v>
      </c>
      <c r="G220" s="125">
        <v>45897</v>
      </c>
      <c r="H220" s="126">
        <v>46112</v>
      </c>
      <c r="I220" s="118">
        <f t="shared" ref="I220:I221" si="47">EDATE(H220, M220 * L220)</f>
        <v>46112</v>
      </c>
      <c r="J220" s="41">
        <f t="shared" ref="J220:J221" si="48">IF(H220="","",ROUND((H220-G220)/365*12,0))</f>
        <v>7</v>
      </c>
      <c r="K220" s="115"/>
      <c r="L220" s="36"/>
      <c r="M220" s="36"/>
      <c r="N220" s="118">
        <f t="shared" ref="N220:N221" si="49">EDATE(H220, K220 * L220)</f>
        <v>46112</v>
      </c>
      <c r="O220" s="42"/>
      <c r="P220" s="52">
        <v>228360</v>
      </c>
      <c r="Q22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228360</v>
      </c>
      <c r="R220" s="36" t="s">
        <v>1557</v>
      </c>
      <c r="S220" s="36" t="s">
        <v>1247</v>
      </c>
      <c r="T220" s="130" t="s">
        <v>1248</v>
      </c>
      <c r="U220" s="36" t="s">
        <v>360</v>
      </c>
      <c r="V220" s="36" t="s">
        <v>802</v>
      </c>
      <c r="W220" s="36"/>
      <c r="X220" s="36" t="s">
        <v>1330</v>
      </c>
      <c r="Y220" s="42" t="s">
        <v>1331</v>
      </c>
      <c r="Z220" s="54"/>
      <c r="AA220" s="36" t="s">
        <v>52</v>
      </c>
      <c r="AB220" s="54"/>
      <c r="AC220" s="36"/>
      <c r="AD220" s="128"/>
      <c r="AE220" s="44"/>
    </row>
    <row r="221" spans="1:31" ht="30" x14ac:dyDescent="0.25">
      <c r="A221" s="46"/>
      <c r="B221" s="36" t="s">
        <v>32</v>
      </c>
      <c r="C221" s="22" t="str">
        <f t="shared" ca="1" si="46"/>
        <v>Expired</v>
      </c>
      <c r="D221" s="39" t="s">
        <v>536</v>
      </c>
      <c r="E221" s="44" t="s">
        <v>1332</v>
      </c>
      <c r="F221" s="44" t="s">
        <v>1333</v>
      </c>
      <c r="G221" s="125">
        <v>45886</v>
      </c>
      <c r="H221" s="126">
        <v>45975</v>
      </c>
      <c r="I221" s="118">
        <f t="shared" si="47"/>
        <v>45975</v>
      </c>
      <c r="J221" s="41">
        <f t="shared" si="48"/>
        <v>3</v>
      </c>
      <c r="K221" s="115"/>
      <c r="L221" s="36"/>
      <c r="M221" s="36"/>
      <c r="N221" s="118">
        <f t="shared" si="49"/>
        <v>45975</v>
      </c>
      <c r="O221" s="42"/>
      <c r="P221" s="52">
        <v>4800</v>
      </c>
      <c r="Q22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4800</v>
      </c>
      <c r="R221" s="36" t="s">
        <v>1334</v>
      </c>
      <c r="S221" s="36" t="s">
        <v>1335</v>
      </c>
      <c r="T221" s="130" t="s">
        <v>1336</v>
      </c>
      <c r="U221" s="36" t="s">
        <v>360</v>
      </c>
      <c r="V221" s="36" t="s">
        <v>421</v>
      </c>
      <c r="W221" s="36"/>
      <c r="X221" s="36" t="s">
        <v>1337</v>
      </c>
      <c r="Y221" s="42" t="s">
        <v>1338</v>
      </c>
      <c r="Z221" s="54"/>
      <c r="AA221" s="36" t="s">
        <v>52</v>
      </c>
      <c r="AB221" s="54"/>
      <c r="AC221" s="36"/>
      <c r="AD221" s="128"/>
      <c r="AE221" s="44"/>
    </row>
    <row r="222" spans="1:31" ht="30" x14ac:dyDescent="0.25">
      <c r="A222" s="46"/>
      <c r="B222" s="36" t="s">
        <v>32</v>
      </c>
      <c r="C222" s="22" t="str">
        <f t="shared" ref="C222:C238" ca="1" si="50">IF(G222="","",IF(TODAY()&lt;G222,"Not Started",IF(H222="","",IF(I222&lt;&gt;"",IF(AND(TODAY()&gt;=G222,TODAY()&lt;=I222),"Active","Expired"),IF(AND(TODAY()&gt;=G222,TODAY()&lt;=H222),"Active","Expired")))))</f>
        <v>Expired</v>
      </c>
      <c r="D222" s="39" t="s">
        <v>33</v>
      </c>
      <c r="E222" s="44" t="s">
        <v>1341</v>
      </c>
      <c r="F222" s="44" t="s">
        <v>1341</v>
      </c>
      <c r="G222" s="125">
        <v>46082</v>
      </c>
      <c r="H222" s="126">
        <v>46266</v>
      </c>
      <c r="I222" s="118">
        <f t="shared" ref="I222:I238" si="51">EDATE(H222, M222 * L222)</f>
        <v>46266</v>
      </c>
      <c r="J222" s="41">
        <f t="shared" ref="J222:J238" si="52">IF(H222="","",ROUND((H222-G222)/365*12,0))</f>
        <v>6</v>
      </c>
      <c r="K222" s="115"/>
      <c r="L222" s="36"/>
      <c r="M222" s="36"/>
      <c r="N222" s="118">
        <f t="shared" ref="N222:N238" si="53">EDATE(H222, K222 * L222)</f>
        <v>46266</v>
      </c>
      <c r="O222" s="42"/>
      <c r="P222" s="52">
        <v>7500</v>
      </c>
      <c r="Q22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7500</v>
      </c>
      <c r="R222" s="36" t="s">
        <v>1256</v>
      </c>
      <c r="S222" s="36" t="s">
        <v>1342</v>
      </c>
      <c r="T222" s="130" t="s">
        <v>1343</v>
      </c>
      <c r="U222" s="39" t="s">
        <v>972</v>
      </c>
      <c r="V222" s="36" t="s">
        <v>978</v>
      </c>
      <c r="W222" s="36" t="s">
        <v>421</v>
      </c>
      <c r="X222" s="36" t="s">
        <v>1259</v>
      </c>
      <c r="Y222" s="42" t="s">
        <v>1260</v>
      </c>
      <c r="Z222" s="54"/>
      <c r="AA222" s="36" t="s">
        <v>52</v>
      </c>
      <c r="AB222" s="36" t="s">
        <v>247</v>
      </c>
      <c r="AC222" s="36"/>
      <c r="AD222" s="128"/>
      <c r="AE222" s="44"/>
    </row>
    <row r="223" spans="1:31" ht="30" x14ac:dyDescent="0.25">
      <c r="A223" s="46" t="s">
        <v>1348</v>
      </c>
      <c r="B223" s="36" t="s">
        <v>161</v>
      </c>
      <c r="C223" s="22" t="str">
        <f t="shared" ca="1" si="50"/>
        <v/>
      </c>
      <c r="D223" s="39" t="s">
        <v>536</v>
      </c>
      <c r="E223" s="44" t="s">
        <v>1344</v>
      </c>
      <c r="F223" s="44" t="s">
        <v>1344</v>
      </c>
      <c r="G223" s="125">
        <v>45926</v>
      </c>
      <c r="H223" s="133"/>
      <c r="I223" s="118">
        <f t="shared" si="51"/>
        <v>0</v>
      </c>
      <c r="J223" s="41" t="str">
        <f t="shared" si="52"/>
        <v/>
      </c>
      <c r="K223" s="115"/>
      <c r="L223" s="36"/>
      <c r="M223" s="36"/>
      <c r="N223" s="118">
        <f t="shared" si="53"/>
        <v>0</v>
      </c>
      <c r="O223" s="42"/>
      <c r="P223" s="52">
        <v>16610</v>
      </c>
      <c r="Q223"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23" s="36" t="s">
        <v>1345</v>
      </c>
      <c r="S223" s="36" t="s">
        <v>1346</v>
      </c>
      <c r="T223" s="130" t="s">
        <v>1347</v>
      </c>
      <c r="U223" s="39" t="s">
        <v>972</v>
      </c>
      <c r="V223" s="36" t="s">
        <v>974</v>
      </c>
      <c r="W223" s="36"/>
      <c r="X223" s="36"/>
      <c r="Y223" s="42"/>
      <c r="Z223" s="54"/>
      <c r="AA223" s="36"/>
      <c r="AB223" s="36" t="s">
        <v>53</v>
      </c>
      <c r="AC223" s="36"/>
      <c r="AD223" s="128"/>
      <c r="AE223" s="44"/>
    </row>
    <row r="224" spans="1:31" x14ac:dyDescent="0.25">
      <c r="A224" s="46"/>
      <c r="B224" s="36" t="s">
        <v>32</v>
      </c>
      <c r="C224" s="22" t="str">
        <f t="shared" ca="1" si="50"/>
        <v>Active</v>
      </c>
      <c r="D224" s="39" t="s">
        <v>33</v>
      </c>
      <c r="E224" s="44" t="s">
        <v>1276</v>
      </c>
      <c r="F224" s="44" t="s">
        <v>1276</v>
      </c>
      <c r="G224" s="125">
        <v>45931</v>
      </c>
      <c r="H224" s="126">
        <v>46661</v>
      </c>
      <c r="I224" s="118">
        <f t="shared" si="51"/>
        <v>46661</v>
      </c>
      <c r="J224" s="41">
        <f t="shared" si="52"/>
        <v>24</v>
      </c>
      <c r="K224" s="115">
        <v>1</v>
      </c>
      <c r="L224" s="36">
        <v>12</v>
      </c>
      <c r="M224" s="36"/>
      <c r="N224" s="118">
        <f t="shared" si="53"/>
        <v>47027</v>
      </c>
      <c r="O224" s="42" t="s">
        <v>1349</v>
      </c>
      <c r="P224" s="52">
        <v>16250</v>
      </c>
      <c r="Q224"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5416.67</v>
      </c>
      <c r="R224" s="36" t="s">
        <v>1227</v>
      </c>
      <c r="S224" s="36" t="s">
        <v>1228</v>
      </c>
      <c r="T224" s="36" t="s">
        <v>1229</v>
      </c>
      <c r="U224" s="39" t="s">
        <v>890</v>
      </c>
      <c r="V224" s="36" t="s">
        <v>421</v>
      </c>
      <c r="W224" s="36"/>
      <c r="X224" s="36" t="s">
        <v>1278</v>
      </c>
      <c r="Y224" s="42" t="s">
        <v>1279</v>
      </c>
      <c r="Z224" s="54"/>
      <c r="AA224" s="36" t="s">
        <v>52</v>
      </c>
      <c r="AB224" s="36" t="s">
        <v>247</v>
      </c>
      <c r="AC224" s="36"/>
      <c r="AD224" s="128"/>
      <c r="AE224" s="44"/>
    </row>
    <row r="225" spans="1:31" ht="30" x14ac:dyDescent="0.25">
      <c r="A225" s="46"/>
      <c r="B225" s="36" t="s">
        <v>32</v>
      </c>
      <c r="C225" s="22" t="str">
        <f t="shared" ca="1" si="50"/>
        <v>Active</v>
      </c>
      <c r="D225" s="39" t="s">
        <v>33</v>
      </c>
      <c r="E225" s="44" t="s">
        <v>172</v>
      </c>
      <c r="F225" s="44" t="s">
        <v>203</v>
      </c>
      <c r="G225" s="125">
        <v>45901</v>
      </c>
      <c r="H225" s="126">
        <v>46447</v>
      </c>
      <c r="I225" s="118">
        <f t="shared" si="51"/>
        <v>46447</v>
      </c>
      <c r="J225" s="41">
        <f t="shared" si="52"/>
        <v>18</v>
      </c>
      <c r="K225" s="115"/>
      <c r="L225" s="36"/>
      <c r="M225" s="36"/>
      <c r="N225" s="118">
        <f t="shared" si="53"/>
        <v>46447</v>
      </c>
      <c r="O225" s="42"/>
      <c r="P225" s="52">
        <v>26671.51</v>
      </c>
      <c r="Q225"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17781.009999999998</v>
      </c>
      <c r="R225" s="36" t="s">
        <v>229</v>
      </c>
      <c r="S225" s="36" t="s">
        <v>230</v>
      </c>
      <c r="T225" s="36" t="s">
        <v>231</v>
      </c>
      <c r="U225" s="39" t="s">
        <v>972</v>
      </c>
      <c r="V225" s="36" t="s">
        <v>978</v>
      </c>
      <c r="W225" s="36" t="s">
        <v>990</v>
      </c>
      <c r="X225" s="36" t="s">
        <v>261</v>
      </c>
      <c r="Y225" s="42" t="s">
        <v>262</v>
      </c>
      <c r="Z225" s="54"/>
      <c r="AA225" s="36" t="s">
        <v>52</v>
      </c>
      <c r="AB225" s="36" t="s">
        <v>247</v>
      </c>
      <c r="AC225" s="36"/>
      <c r="AD225" s="128"/>
      <c r="AE225" s="44"/>
    </row>
    <row r="226" spans="1:31" ht="45" x14ac:dyDescent="0.25">
      <c r="A226" s="46" t="s">
        <v>1351</v>
      </c>
      <c r="B226" s="36" t="s">
        <v>161</v>
      </c>
      <c r="C226" s="22" t="str">
        <f t="shared" ca="1" si="50"/>
        <v/>
      </c>
      <c r="D226" s="39" t="s">
        <v>33</v>
      </c>
      <c r="E226" s="44" t="s">
        <v>1350</v>
      </c>
      <c r="F226" s="44" t="s">
        <v>1350</v>
      </c>
      <c r="G226" s="132"/>
      <c r="H226" s="133"/>
      <c r="I226" s="118">
        <f t="shared" si="51"/>
        <v>0</v>
      </c>
      <c r="J226" s="41" t="str">
        <f t="shared" si="52"/>
        <v/>
      </c>
      <c r="K226" s="115"/>
      <c r="L226" s="36"/>
      <c r="M226" s="36"/>
      <c r="N226" s="118">
        <f t="shared" si="53"/>
        <v>0</v>
      </c>
      <c r="O226" s="42"/>
      <c r="P226" s="134"/>
      <c r="Q226"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26" s="36" t="s">
        <v>1268</v>
      </c>
      <c r="S226" s="36" t="s">
        <v>1269</v>
      </c>
      <c r="T226" s="117" t="s">
        <v>1270</v>
      </c>
      <c r="U226" s="37" t="s">
        <v>413</v>
      </c>
      <c r="V226" s="37" t="s">
        <v>423</v>
      </c>
      <c r="W226" s="36"/>
      <c r="X226" s="36" t="s">
        <v>1352</v>
      </c>
      <c r="Y226" s="42" t="s">
        <v>1355</v>
      </c>
      <c r="Z226" s="54"/>
      <c r="AA226" s="36" t="s">
        <v>52</v>
      </c>
      <c r="AB226" s="36" t="s">
        <v>698</v>
      </c>
      <c r="AC226" s="39" t="s">
        <v>1358</v>
      </c>
      <c r="AD226" s="128"/>
      <c r="AE226" s="44"/>
    </row>
    <row r="227" spans="1:31" ht="45" x14ac:dyDescent="0.25">
      <c r="A227" s="46" t="s">
        <v>1351</v>
      </c>
      <c r="B227" s="36" t="s">
        <v>161</v>
      </c>
      <c r="C227" s="22" t="str">
        <f t="shared" ref="C227:C228" ca="1" si="54">IF(G227="","",IF(TODAY()&lt;G227,"Not Started",IF(H227="","",IF(I227&lt;&gt;"",IF(AND(TODAY()&gt;=G227,TODAY()&lt;=I227),"Active","Expired"),IF(AND(TODAY()&gt;=G227,TODAY()&lt;=H227),"Active","Expired")))))</f>
        <v/>
      </c>
      <c r="D227" s="39" t="s">
        <v>33</v>
      </c>
      <c r="E227" s="44" t="s">
        <v>1350</v>
      </c>
      <c r="F227" s="44" t="s">
        <v>1350</v>
      </c>
      <c r="G227" s="132"/>
      <c r="H227" s="133"/>
      <c r="I227" s="118">
        <f t="shared" si="51"/>
        <v>0</v>
      </c>
      <c r="J227" s="41" t="str">
        <f t="shared" si="52"/>
        <v/>
      </c>
      <c r="K227" s="115"/>
      <c r="L227" s="36"/>
      <c r="M227" s="36"/>
      <c r="N227" s="118">
        <f t="shared" si="53"/>
        <v>0</v>
      </c>
      <c r="O227" s="42"/>
      <c r="P227" s="134"/>
      <c r="Q227"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27" s="36" t="s">
        <v>1268</v>
      </c>
      <c r="S227" s="36" t="s">
        <v>1269</v>
      </c>
      <c r="T227" s="117" t="s">
        <v>1270</v>
      </c>
      <c r="U227" s="37" t="s">
        <v>413</v>
      </c>
      <c r="V227" s="37" t="s">
        <v>423</v>
      </c>
      <c r="W227" s="36"/>
      <c r="X227" s="36" t="s">
        <v>1353</v>
      </c>
      <c r="Y227" s="42" t="s">
        <v>1356</v>
      </c>
      <c r="Z227" s="54"/>
      <c r="AA227" s="36" t="s">
        <v>52</v>
      </c>
      <c r="AB227" s="36" t="s">
        <v>698</v>
      </c>
      <c r="AC227" s="39" t="s">
        <v>1358</v>
      </c>
      <c r="AD227" s="128"/>
      <c r="AE227" s="44"/>
    </row>
    <row r="228" spans="1:31" ht="45" x14ac:dyDescent="0.25">
      <c r="A228" s="46" t="s">
        <v>1351</v>
      </c>
      <c r="B228" s="36" t="s">
        <v>161</v>
      </c>
      <c r="C228" s="22" t="str">
        <f t="shared" ca="1" si="54"/>
        <v/>
      </c>
      <c r="D228" s="39" t="s">
        <v>33</v>
      </c>
      <c r="E228" s="44" t="s">
        <v>1350</v>
      </c>
      <c r="F228" s="44" t="s">
        <v>1350</v>
      </c>
      <c r="G228" s="132"/>
      <c r="H228" s="133"/>
      <c r="I228" s="118">
        <f t="shared" si="51"/>
        <v>0</v>
      </c>
      <c r="J228" s="41" t="str">
        <f t="shared" si="52"/>
        <v/>
      </c>
      <c r="K228" s="115"/>
      <c r="L228" s="36"/>
      <c r="M228" s="36"/>
      <c r="N228" s="118">
        <f t="shared" si="53"/>
        <v>0</v>
      </c>
      <c r="O228" s="42"/>
      <c r="P228" s="134"/>
      <c r="Q228"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28" s="36" t="s">
        <v>1268</v>
      </c>
      <c r="S228" s="36" t="s">
        <v>1269</v>
      </c>
      <c r="T228" s="117" t="s">
        <v>1270</v>
      </c>
      <c r="U228" s="37" t="s">
        <v>413</v>
      </c>
      <c r="V228" s="37" t="s">
        <v>423</v>
      </c>
      <c r="W228" s="36"/>
      <c r="X228" s="36" t="s">
        <v>1354</v>
      </c>
      <c r="Y228" s="42" t="s">
        <v>1357</v>
      </c>
      <c r="Z228" s="54"/>
      <c r="AA228" s="36" t="s">
        <v>52</v>
      </c>
      <c r="AB228" s="36" t="s">
        <v>698</v>
      </c>
      <c r="AC228" s="39" t="s">
        <v>1358</v>
      </c>
      <c r="AD228" s="128"/>
      <c r="AE228" s="44"/>
    </row>
    <row r="229" spans="1:31" ht="30" x14ac:dyDescent="0.25">
      <c r="A229" s="46"/>
      <c r="B229" s="36" t="s">
        <v>32</v>
      </c>
      <c r="C229" s="22" t="str">
        <f t="shared" ca="1" si="50"/>
        <v/>
      </c>
      <c r="D229" s="39" t="s">
        <v>536</v>
      </c>
      <c r="E229" s="44" t="s">
        <v>1359</v>
      </c>
      <c r="F229" s="44" t="s">
        <v>1360</v>
      </c>
      <c r="G229" s="132"/>
      <c r="H229" s="133"/>
      <c r="I229" s="118">
        <f t="shared" si="51"/>
        <v>0</v>
      </c>
      <c r="J229" s="41" t="str">
        <f t="shared" si="52"/>
        <v/>
      </c>
      <c r="K229" s="115"/>
      <c r="L229" s="36"/>
      <c r="M229" s="36"/>
      <c r="N229" s="118">
        <f t="shared" si="53"/>
        <v>0</v>
      </c>
      <c r="O229" s="42"/>
      <c r="P229" s="47" t="s">
        <v>1361</v>
      </c>
      <c r="Q229"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29" s="36" t="s">
        <v>516</v>
      </c>
      <c r="S229" s="36" t="s">
        <v>584</v>
      </c>
      <c r="T229" s="130" t="s">
        <v>585</v>
      </c>
      <c r="U229" s="36" t="s">
        <v>679</v>
      </c>
      <c r="V229" s="36" t="s">
        <v>680</v>
      </c>
      <c r="W229" s="36"/>
      <c r="X229" s="36" t="s">
        <v>1185</v>
      </c>
      <c r="Y229" s="42" t="s">
        <v>681</v>
      </c>
      <c r="Z229" s="54"/>
      <c r="AA229" s="36"/>
      <c r="AB229" s="54"/>
      <c r="AC229" s="36"/>
      <c r="AD229" s="128"/>
      <c r="AE229" s="44"/>
    </row>
    <row r="230" spans="1:31" ht="30" x14ac:dyDescent="0.25">
      <c r="A230" s="46"/>
      <c r="B230" s="36" t="s">
        <v>32</v>
      </c>
      <c r="C230" s="22" t="str">
        <f t="shared" ref="C230" ca="1" si="55">IF(G230="","",IF(TODAY()&lt;G230,"Not Started",IF(H230="","",IF(I230&lt;&gt;"",IF(AND(TODAY()&gt;=G230,TODAY()&lt;=I230),"Active","Expired"),IF(AND(TODAY()&gt;=G230,TODAY()&lt;=H230),"Active","Expired")))))</f>
        <v/>
      </c>
      <c r="D230" s="39" t="s">
        <v>536</v>
      </c>
      <c r="E230" s="44" t="s">
        <v>1359</v>
      </c>
      <c r="F230" s="44" t="s">
        <v>1360</v>
      </c>
      <c r="G230" s="132"/>
      <c r="H230" s="133"/>
      <c r="I230" s="118">
        <f t="shared" si="51"/>
        <v>0</v>
      </c>
      <c r="J230" s="41" t="str">
        <f t="shared" si="52"/>
        <v/>
      </c>
      <c r="K230" s="115"/>
      <c r="L230" s="36"/>
      <c r="M230" s="36"/>
      <c r="N230" s="118">
        <f t="shared" si="53"/>
        <v>0</v>
      </c>
      <c r="O230" s="42"/>
      <c r="P230" s="52">
        <v>2500</v>
      </c>
      <c r="Q230"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30" s="36" t="s">
        <v>516</v>
      </c>
      <c r="S230" s="36" t="s">
        <v>584</v>
      </c>
      <c r="T230" s="130" t="s">
        <v>585</v>
      </c>
      <c r="U230" s="36" t="s">
        <v>679</v>
      </c>
      <c r="V230" s="36" t="s">
        <v>680</v>
      </c>
      <c r="W230" s="36"/>
      <c r="X230" s="36" t="s">
        <v>1262</v>
      </c>
      <c r="Y230" s="42" t="s">
        <v>1263</v>
      </c>
      <c r="Z230" s="54"/>
      <c r="AA230" s="36"/>
      <c r="AB230" s="54"/>
      <c r="AC230" s="36"/>
      <c r="AD230" s="128"/>
      <c r="AE230" s="44"/>
    </row>
    <row r="231" spans="1:31" ht="45" x14ac:dyDescent="0.25">
      <c r="A231" s="46"/>
      <c r="B231" s="36" t="s">
        <v>32</v>
      </c>
      <c r="C231" s="22" t="str">
        <f t="shared" ca="1" si="50"/>
        <v/>
      </c>
      <c r="D231" s="39" t="s">
        <v>536</v>
      </c>
      <c r="E231" s="44" t="s">
        <v>1362</v>
      </c>
      <c r="F231" s="44" t="s">
        <v>1363</v>
      </c>
      <c r="G231" s="132"/>
      <c r="H231" s="133"/>
      <c r="I231" s="118">
        <f t="shared" si="51"/>
        <v>0</v>
      </c>
      <c r="J231" s="41" t="str">
        <f t="shared" si="52"/>
        <v/>
      </c>
      <c r="K231" s="115"/>
      <c r="L231" s="36"/>
      <c r="M231" s="36"/>
      <c r="N231" s="118">
        <f t="shared" si="53"/>
        <v>0</v>
      </c>
      <c r="O231" s="42"/>
      <c r="P231" s="52">
        <v>247850</v>
      </c>
      <c r="Q23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31" s="36" t="s">
        <v>1557</v>
      </c>
      <c r="S231" s="36" t="s">
        <v>1247</v>
      </c>
      <c r="T231" s="130" t="s">
        <v>1248</v>
      </c>
      <c r="U231" s="36" t="s">
        <v>360</v>
      </c>
      <c r="V231" s="36" t="s">
        <v>421</v>
      </c>
      <c r="W231" s="36"/>
      <c r="X231" s="36" t="s">
        <v>1365</v>
      </c>
      <c r="Y231" s="42" t="s">
        <v>1364</v>
      </c>
      <c r="Z231" s="54"/>
      <c r="AA231" s="36" t="s">
        <v>52</v>
      </c>
      <c r="AB231" s="36" t="s">
        <v>562</v>
      </c>
      <c r="AC231" s="36" t="s">
        <v>1366</v>
      </c>
      <c r="AD231" s="128"/>
      <c r="AE231" s="44"/>
    </row>
    <row r="232" spans="1:31" ht="45" x14ac:dyDescent="0.25">
      <c r="A232" s="46"/>
      <c r="B232" s="36" t="s">
        <v>32</v>
      </c>
      <c r="C232" s="22" t="str">
        <f t="shared" ca="1" si="50"/>
        <v/>
      </c>
      <c r="D232" s="39" t="s">
        <v>536</v>
      </c>
      <c r="E232" s="44" t="s">
        <v>1367</v>
      </c>
      <c r="F232" s="44" t="s">
        <v>1368</v>
      </c>
      <c r="G232" s="132"/>
      <c r="H232" s="133"/>
      <c r="I232" s="118">
        <f t="shared" si="51"/>
        <v>0</v>
      </c>
      <c r="J232" s="41" t="str">
        <f t="shared" si="52"/>
        <v/>
      </c>
      <c r="K232" s="115"/>
      <c r="L232" s="36"/>
      <c r="M232" s="36"/>
      <c r="N232" s="118">
        <f t="shared" si="53"/>
        <v>0</v>
      </c>
      <c r="O232" s="42"/>
      <c r="P232" s="52">
        <v>26850</v>
      </c>
      <c r="Q232"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32" s="36" t="s">
        <v>1557</v>
      </c>
      <c r="S232" s="36" t="s">
        <v>1369</v>
      </c>
      <c r="T232" s="130" t="s">
        <v>1370</v>
      </c>
      <c r="U232" s="36" t="s">
        <v>360</v>
      </c>
      <c r="V232" s="36" t="s">
        <v>421</v>
      </c>
      <c r="W232" s="36"/>
      <c r="X232" s="36" t="s">
        <v>1374</v>
      </c>
      <c r="Y232" s="42" t="s">
        <v>1371</v>
      </c>
      <c r="Z232" s="54"/>
      <c r="AA232" s="36" t="s">
        <v>52</v>
      </c>
      <c r="AB232" s="36" t="s">
        <v>53</v>
      </c>
      <c r="AC232" s="36"/>
      <c r="AD232" s="128"/>
      <c r="AE232" s="44"/>
    </row>
    <row r="233" spans="1:31" ht="45" x14ac:dyDescent="0.25">
      <c r="A233" s="46"/>
      <c r="B233" s="36" t="s">
        <v>32</v>
      </c>
      <c r="C233" s="22" t="str">
        <f t="shared" ca="1" si="50"/>
        <v/>
      </c>
      <c r="D233" s="39" t="s">
        <v>536</v>
      </c>
      <c r="E233" s="44" t="s">
        <v>1367</v>
      </c>
      <c r="F233" s="44" t="s">
        <v>1368</v>
      </c>
      <c r="G233" s="132"/>
      <c r="H233" s="133"/>
      <c r="I233" s="118">
        <f t="shared" si="51"/>
        <v>0</v>
      </c>
      <c r="J233" s="41" t="str">
        <f t="shared" si="52"/>
        <v/>
      </c>
      <c r="K233" s="115"/>
      <c r="L233" s="36"/>
      <c r="M233" s="36"/>
      <c r="N233" s="118">
        <f t="shared" si="53"/>
        <v>0</v>
      </c>
      <c r="O233" s="42"/>
      <c r="P233" s="52">
        <v>10850</v>
      </c>
      <c r="Q233"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33" s="36" t="s">
        <v>1557</v>
      </c>
      <c r="S233" s="36" t="s">
        <v>1369</v>
      </c>
      <c r="T233" s="130" t="s">
        <v>1370</v>
      </c>
      <c r="U233" s="36" t="s">
        <v>360</v>
      </c>
      <c r="V233" s="36" t="s">
        <v>421</v>
      </c>
      <c r="W233" s="36"/>
      <c r="X233" s="36" t="s">
        <v>1373</v>
      </c>
      <c r="Y233" s="42" t="s">
        <v>1372</v>
      </c>
      <c r="Z233" s="54"/>
      <c r="AA233" s="36" t="s">
        <v>52</v>
      </c>
      <c r="AB233" s="36" t="s">
        <v>53</v>
      </c>
      <c r="AC233" s="36"/>
      <c r="AD233" s="128"/>
      <c r="AE233" s="44"/>
    </row>
    <row r="234" spans="1:31" ht="30" x14ac:dyDescent="0.25">
      <c r="A234" s="46"/>
      <c r="B234" s="36" t="s">
        <v>32</v>
      </c>
      <c r="C234" s="22" t="str">
        <f t="shared" ca="1" si="50"/>
        <v/>
      </c>
      <c r="D234" s="39" t="s">
        <v>536</v>
      </c>
      <c r="E234" s="44" t="s">
        <v>1376</v>
      </c>
      <c r="F234" s="44" t="s">
        <v>1375</v>
      </c>
      <c r="G234" s="132"/>
      <c r="H234" s="133"/>
      <c r="I234" s="118">
        <f t="shared" si="51"/>
        <v>0</v>
      </c>
      <c r="J234" s="41" t="str">
        <f t="shared" si="52"/>
        <v/>
      </c>
      <c r="K234" s="115"/>
      <c r="L234" s="36"/>
      <c r="M234" s="36"/>
      <c r="N234" s="118">
        <f t="shared" si="53"/>
        <v>0</v>
      </c>
      <c r="O234" s="42"/>
      <c r="P234" s="52">
        <v>6500</v>
      </c>
      <c r="Q234"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34" s="36" t="s">
        <v>1557</v>
      </c>
      <c r="S234" s="36" t="s">
        <v>1247</v>
      </c>
      <c r="T234" s="130" t="s">
        <v>1248</v>
      </c>
      <c r="U234" s="36" t="s">
        <v>360</v>
      </c>
      <c r="V234" s="36" t="s">
        <v>421</v>
      </c>
      <c r="W234" s="36"/>
      <c r="X234" s="36" t="s">
        <v>474</v>
      </c>
      <c r="Y234" s="42" t="s">
        <v>1377</v>
      </c>
      <c r="Z234" s="54"/>
      <c r="AA234" s="36" t="s">
        <v>52</v>
      </c>
      <c r="AB234" s="54"/>
      <c r="AC234" s="36"/>
      <c r="AD234" s="128"/>
      <c r="AE234" s="44"/>
    </row>
    <row r="235" spans="1:31" ht="45" x14ac:dyDescent="0.25">
      <c r="A235" s="46"/>
      <c r="B235" s="36" t="s">
        <v>32</v>
      </c>
      <c r="C235" s="22" t="str">
        <f t="shared" ca="1" si="50"/>
        <v/>
      </c>
      <c r="D235" s="39" t="s">
        <v>536</v>
      </c>
      <c r="E235" s="44" t="s">
        <v>1381</v>
      </c>
      <c r="F235" s="44" t="s">
        <v>1382</v>
      </c>
      <c r="G235" s="132"/>
      <c r="H235" s="133"/>
      <c r="I235" s="118">
        <f t="shared" si="51"/>
        <v>0</v>
      </c>
      <c r="J235" s="41" t="str">
        <f t="shared" si="52"/>
        <v/>
      </c>
      <c r="K235" s="115"/>
      <c r="L235" s="36"/>
      <c r="M235" s="36"/>
      <c r="N235" s="118">
        <f t="shared" si="53"/>
        <v>0</v>
      </c>
      <c r="O235" s="42"/>
      <c r="P235" s="52">
        <v>42335</v>
      </c>
      <c r="Q235"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35" s="36" t="s">
        <v>1227</v>
      </c>
      <c r="S235" s="36" t="s">
        <v>1228</v>
      </c>
      <c r="T235" s="130" t="s">
        <v>1229</v>
      </c>
      <c r="U235" s="36" t="s">
        <v>360</v>
      </c>
      <c r="V235" s="36" t="s">
        <v>421</v>
      </c>
      <c r="W235" s="36"/>
      <c r="X235" s="36" t="s">
        <v>1379</v>
      </c>
      <c r="Y235" s="42" t="s">
        <v>1380</v>
      </c>
      <c r="Z235" s="54"/>
      <c r="AA235" s="36" t="s">
        <v>52</v>
      </c>
      <c r="AB235" s="36" t="s">
        <v>562</v>
      </c>
      <c r="AC235" s="39" t="s">
        <v>1378</v>
      </c>
      <c r="AD235" s="128"/>
      <c r="AE235" s="44"/>
    </row>
    <row r="236" spans="1:31" ht="30" x14ac:dyDescent="0.25">
      <c r="A236" s="46"/>
      <c r="B236" s="36" t="s">
        <v>32</v>
      </c>
      <c r="C236" s="22" t="str">
        <f t="shared" ca="1" si="50"/>
        <v>Active</v>
      </c>
      <c r="D236" s="39" t="s">
        <v>33</v>
      </c>
      <c r="E236" s="44" t="s">
        <v>1383</v>
      </c>
      <c r="F236" s="44" t="s">
        <v>1383</v>
      </c>
      <c r="G236" s="125">
        <v>46113</v>
      </c>
      <c r="H236" s="126">
        <v>46477</v>
      </c>
      <c r="I236" s="118">
        <f t="shared" si="51"/>
        <v>46477</v>
      </c>
      <c r="J236" s="41">
        <f t="shared" si="52"/>
        <v>12</v>
      </c>
      <c r="K236" s="115"/>
      <c r="L236" s="36"/>
      <c r="M236" s="36"/>
      <c r="N236" s="118">
        <f t="shared" si="53"/>
        <v>46477</v>
      </c>
      <c r="O236" s="42"/>
      <c r="P236" s="52">
        <v>600000</v>
      </c>
      <c r="Q23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600000</v>
      </c>
      <c r="R236" s="36" t="s">
        <v>1227</v>
      </c>
      <c r="S236" s="36" t="s">
        <v>1228</v>
      </c>
      <c r="T236" s="130" t="s">
        <v>1229</v>
      </c>
      <c r="U236" s="36" t="s">
        <v>420</v>
      </c>
      <c r="V236" s="36" t="s">
        <v>643</v>
      </c>
      <c r="W236" s="36"/>
      <c r="X236" s="36" t="s">
        <v>1384</v>
      </c>
      <c r="Y236" s="42" t="s">
        <v>1385</v>
      </c>
      <c r="Z236" s="36" t="s">
        <v>52</v>
      </c>
      <c r="AA236" s="36" t="s">
        <v>52</v>
      </c>
      <c r="AB236" s="36" t="s">
        <v>562</v>
      </c>
      <c r="AC236" s="39" t="s">
        <v>1386</v>
      </c>
      <c r="AD236" s="128"/>
      <c r="AE236" s="44"/>
    </row>
    <row r="237" spans="1:31" ht="30" x14ac:dyDescent="0.25">
      <c r="A237" s="46"/>
      <c r="B237" s="36" t="s">
        <v>535</v>
      </c>
      <c r="C237" s="22" t="str">
        <f t="shared" ca="1" si="50"/>
        <v/>
      </c>
      <c r="D237" s="39" t="s">
        <v>536</v>
      </c>
      <c r="E237" s="44" t="s">
        <v>1387</v>
      </c>
      <c r="F237" s="44" t="s">
        <v>1387</v>
      </c>
      <c r="G237" s="132"/>
      <c r="H237" s="133"/>
      <c r="I237" s="118">
        <f t="shared" si="51"/>
        <v>0</v>
      </c>
      <c r="J237" s="41" t="str">
        <f t="shared" si="52"/>
        <v/>
      </c>
      <c r="K237" s="115"/>
      <c r="L237" s="36"/>
      <c r="M237" s="36"/>
      <c r="N237" s="118">
        <f t="shared" si="53"/>
        <v>0</v>
      </c>
      <c r="O237" s="42"/>
      <c r="P237" s="52">
        <v>24517</v>
      </c>
      <c r="Q237"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37" s="36" t="s">
        <v>229</v>
      </c>
      <c r="S237" s="36" t="s">
        <v>230</v>
      </c>
      <c r="T237" s="36" t="s">
        <v>231</v>
      </c>
      <c r="U237" s="39" t="s">
        <v>402</v>
      </c>
      <c r="V237" s="36" t="s">
        <v>407</v>
      </c>
      <c r="W237" s="36" t="s">
        <v>406</v>
      </c>
      <c r="X237" s="36" t="s">
        <v>1388</v>
      </c>
      <c r="Y237" s="42" t="s">
        <v>1389</v>
      </c>
      <c r="Z237" s="54"/>
      <c r="AA237" s="36" t="s">
        <v>52</v>
      </c>
      <c r="AB237" s="36" t="s">
        <v>53</v>
      </c>
      <c r="AC237" s="36"/>
      <c r="AD237" s="128"/>
      <c r="AE237" s="44"/>
    </row>
    <row r="238" spans="1:31" ht="30" x14ac:dyDescent="0.25">
      <c r="A238" s="46"/>
      <c r="B238" s="36" t="s">
        <v>161</v>
      </c>
      <c r="C238" s="22" t="str">
        <f t="shared" ca="1" si="50"/>
        <v/>
      </c>
      <c r="D238" s="39" t="s">
        <v>536</v>
      </c>
      <c r="E238" s="44" t="s">
        <v>1390</v>
      </c>
      <c r="F238" s="44" t="s">
        <v>1390</v>
      </c>
      <c r="G238" s="132"/>
      <c r="H238" s="133"/>
      <c r="I238" s="118">
        <f t="shared" si="51"/>
        <v>0</v>
      </c>
      <c r="J238" s="41" t="str">
        <f t="shared" si="52"/>
        <v/>
      </c>
      <c r="K238" s="115"/>
      <c r="L238" s="36"/>
      <c r="M238" s="36"/>
      <c r="N238" s="118">
        <f t="shared" si="53"/>
        <v>0</v>
      </c>
      <c r="O238" s="42"/>
      <c r="P238" s="52">
        <v>36793</v>
      </c>
      <c r="Q238"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38" s="36" t="s">
        <v>229</v>
      </c>
      <c r="S238" s="36" t="s">
        <v>230</v>
      </c>
      <c r="T238" s="36" t="s">
        <v>231</v>
      </c>
      <c r="U238" s="39" t="s">
        <v>400</v>
      </c>
      <c r="V238" s="36" t="s">
        <v>1121</v>
      </c>
      <c r="W238" s="36"/>
      <c r="X238" s="36" t="s">
        <v>1391</v>
      </c>
      <c r="Y238" s="42" t="s">
        <v>1392</v>
      </c>
      <c r="Z238" s="54"/>
      <c r="AA238" s="36" t="s">
        <v>52</v>
      </c>
      <c r="AB238" s="36" t="s">
        <v>552</v>
      </c>
      <c r="AC238" s="36"/>
      <c r="AD238" s="128"/>
      <c r="AE238" s="44"/>
    </row>
    <row r="239" spans="1:31" ht="30" x14ac:dyDescent="0.25">
      <c r="A239" s="46"/>
      <c r="B239" s="36" t="s">
        <v>535</v>
      </c>
      <c r="C239" s="22" t="str">
        <f t="shared" ref="C239:C247" ca="1" si="56">IF(G239="","",IF(TODAY()&lt;G239,"Not Started",IF(H239="","",IF(I239&lt;&gt;"",IF(AND(TODAY()&gt;=G239,TODAY()&lt;=I239),"Active","Expired"),IF(AND(TODAY()&gt;=G239,TODAY()&lt;=H239),"Active","Expired")))))</f>
        <v/>
      </c>
      <c r="D239" s="39" t="s">
        <v>536</v>
      </c>
      <c r="E239" s="44" t="s">
        <v>1393</v>
      </c>
      <c r="F239" s="44" t="s">
        <v>1393</v>
      </c>
      <c r="G239" s="132"/>
      <c r="H239" s="133"/>
      <c r="I239" s="118">
        <f t="shared" ref="I239:I247" si="57">EDATE(H239, M239 * L239)</f>
        <v>0</v>
      </c>
      <c r="J239" s="41" t="str">
        <f t="shared" ref="J239:J247" si="58">IF(H239="","",ROUND((H239-G239)/365*12,0))</f>
        <v/>
      </c>
      <c r="K239" s="115"/>
      <c r="L239" s="36"/>
      <c r="M239" s="36"/>
      <c r="N239" s="118">
        <f t="shared" ref="N239:N247" si="59">EDATE(H239, K239 * L239)</f>
        <v>0</v>
      </c>
      <c r="O239" s="42"/>
      <c r="P239" s="52">
        <v>28600</v>
      </c>
      <c r="Q239"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39" s="36" t="s">
        <v>229</v>
      </c>
      <c r="S239" s="36" t="s">
        <v>230</v>
      </c>
      <c r="T239" s="36" t="s">
        <v>231</v>
      </c>
      <c r="U239" s="39" t="s">
        <v>400</v>
      </c>
      <c r="V239" s="39" t="s">
        <v>410</v>
      </c>
      <c r="W239" s="36"/>
      <c r="X239" s="36" t="s">
        <v>1394</v>
      </c>
      <c r="Y239" s="42" t="s">
        <v>1395</v>
      </c>
      <c r="Z239" s="54"/>
      <c r="AA239" s="36" t="s">
        <v>52</v>
      </c>
      <c r="AB239" s="54"/>
      <c r="AC239" s="36"/>
      <c r="AD239" s="128"/>
      <c r="AE239" s="44"/>
    </row>
    <row r="240" spans="1:31" ht="45" x14ac:dyDescent="0.25">
      <c r="A240" s="46"/>
      <c r="B240" s="36" t="s">
        <v>32</v>
      </c>
      <c r="C240" s="22" t="str">
        <f t="shared" ca="1" si="56"/>
        <v/>
      </c>
      <c r="D240" s="39" t="s">
        <v>536</v>
      </c>
      <c r="E240" s="44" t="s">
        <v>1396</v>
      </c>
      <c r="F240" s="44" t="s">
        <v>1396</v>
      </c>
      <c r="G240" s="132"/>
      <c r="H240" s="133"/>
      <c r="I240" s="118">
        <f t="shared" si="57"/>
        <v>0</v>
      </c>
      <c r="J240" s="41" t="str">
        <f t="shared" si="58"/>
        <v/>
      </c>
      <c r="K240" s="115"/>
      <c r="L240" s="36"/>
      <c r="M240" s="36"/>
      <c r="N240" s="118">
        <f t="shared" si="59"/>
        <v>0</v>
      </c>
      <c r="O240" s="42"/>
      <c r="P240" s="52">
        <v>5250</v>
      </c>
      <c r="Q240"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40" s="36" t="s">
        <v>1227</v>
      </c>
      <c r="S240" s="36" t="s">
        <v>1228</v>
      </c>
      <c r="T240" s="130" t="s">
        <v>1229</v>
      </c>
      <c r="U240" s="36" t="s">
        <v>679</v>
      </c>
      <c r="V240" s="36" t="s">
        <v>421</v>
      </c>
      <c r="W240" s="36"/>
      <c r="X240" s="36" t="s">
        <v>1230</v>
      </c>
      <c r="Y240" s="42" t="s">
        <v>1231</v>
      </c>
      <c r="Z240" s="54"/>
      <c r="AA240" s="36" t="s">
        <v>52</v>
      </c>
      <c r="AB240" s="36" t="s">
        <v>247</v>
      </c>
      <c r="AC240" s="36"/>
      <c r="AD240" s="128"/>
      <c r="AE240" s="44"/>
    </row>
    <row r="241" spans="1:31" ht="30" x14ac:dyDescent="0.25">
      <c r="A241" s="46"/>
      <c r="B241" s="36" t="s">
        <v>32</v>
      </c>
      <c r="C241" s="22" t="str">
        <f t="shared" ca="1" si="56"/>
        <v>Active</v>
      </c>
      <c r="D241" s="39" t="s">
        <v>33</v>
      </c>
      <c r="E241" s="44" t="s">
        <v>1397</v>
      </c>
      <c r="F241" s="44" t="s">
        <v>1397</v>
      </c>
      <c r="G241" s="125">
        <v>45992</v>
      </c>
      <c r="H241" s="126">
        <v>47208</v>
      </c>
      <c r="I241" s="118">
        <f t="shared" si="57"/>
        <v>47208</v>
      </c>
      <c r="J241" s="41">
        <f t="shared" si="58"/>
        <v>40</v>
      </c>
      <c r="K241" s="115">
        <v>1</v>
      </c>
      <c r="L241" s="36">
        <v>24</v>
      </c>
      <c r="M241" s="36"/>
      <c r="N241" s="118">
        <f t="shared" si="59"/>
        <v>47938</v>
      </c>
      <c r="O241" s="42"/>
      <c r="P241" s="52">
        <v>213099.56</v>
      </c>
      <c r="Q241"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39956.17</v>
      </c>
      <c r="R241" s="36" t="s">
        <v>229</v>
      </c>
      <c r="S241" s="36" t="s">
        <v>230</v>
      </c>
      <c r="T241" s="36" t="s">
        <v>231</v>
      </c>
      <c r="U241" s="36" t="s">
        <v>413</v>
      </c>
      <c r="V241" s="36" t="s">
        <v>414</v>
      </c>
      <c r="W241" s="36" t="s">
        <v>421</v>
      </c>
      <c r="X241" s="36" t="s">
        <v>1398</v>
      </c>
      <c r="Y241" s="42" t="s">
        <v>1399</v>
      </c>
      <c r="Z241" s="54"/>
      <c r="AA241" s="36" t="s">
        <v>52</v>
      </c>
      <c r="AB241" s="36" t="s">
        <v>53</v>
      </c>
      <c r="AC241" s="36"/>
      <c r="AD241" s="128"/>
      <c r="AE241" s="44"/>
    </row>
    <row r="242" spans="1:31" ht="30" x14ac:dyDescent="0.25">
      <c r="A242" s="46"/>
      <c r="B242" s="36" t="s">
        <v>161</v>
      </c>
      <c r="C242" s="22" t="str">
        <f t="shared" ca="1" si="56"/>
        <v>Active</v>
      </c>
      <c r="D242" s="39" t="s">
        <v>33</v>
      </c>
      <c r="E242" s="44" t="s">
        <v>1400</v>
      </c>
      <c r="F242" s="44" t="s">
        <v>1401</v>
      </c>
      <c r="G242" s="125">
        <v>46007</v>
      </c>
      <c r="H242" s="126">
        <v>46372</v>
      </c>
      <c r="I242" s="118">
        <f t="shared" si="57"/>
        <v>46372</v>
      </c>
      <c r="J242" s="41">
        <f t="shared" si="58"/>
        <v>12</v>
      </c>
      <c r="K242" s="115"/>
      <c r="L242" s="36"/>
      <c r="M242" s="36"/>
      <c r="N242" s="118">
        <f t="shared" si="59"/>
        <v>46372</v>
      </c>
      <c r="O242" s="42"/>
      <c r="P242" s="120"/>
      <c r="Q24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242" s="36" t="s">
        <v>1222</v>
      </c>
      <c r="S242" s="36" t="s">
        <v>1223</v>
      </c>
      <c r="T242" s="130" t="s">
        <v>1224</v>
      </c>
      <c r="U242" s="36" t="s">
        <v>1007</v>
      </c>
      <c r="V242" s="36" t="s">
        <v>421</v>
      </c>
      <c r="W242" s="36"/>
      <c r="X242" s="36" t="s">
        <v>1402</v>
      </c>
      <c r="Y242" s="42" t="s">
        <v>1403</v>
      </c>
      <c r="Z242" s="54"/>
      <c r="AA242" s="36" t="s">
        <v>52</v>
      </c>
      <c r="AB242" s="36" t="s">
        <v>247</v>
      </c>
      <c r="AC242" s="36"/>
      <c r="AD242" s="128"/>
      <c r="AE242" s="44"/>
    </row>
    <row r="243" spans="1:31" x14ac:dyDescent="0.25">
      <c r="A243" s="46"/>
      <c r="B243" s="36" t="s">
        <v>32</v>
      </c>
      <c r="C243" s="22" t="str">
        <f t="shared" ca="1" si="56"/>
        <v>Expired</v>
      </c>
      <c r="D243" s="39" t="s">
        <v>33</v>
      </c>
      <c r="E243" s="44" t="s">
        <v>1404</v>
      </c>
      <c r="F243" s="44" t="s">
        <v>1404</v>
      </c>
      <c r="G243" s="125">
        <v>46023</v>
      </c>
      <c r="H243" s="126">
        <v>46203</v>
      </c>
      <c r="I243" s="118">
        <f t="shared" si="57"/>
        <v>46203</v>
      </c>
      <c r="J243" s="41">
        <f t="shared" si="58"/>
        <v>6</v>
      </c>
      <c r="K243" s="115"/>
      <c r="L243" s="36"/>
      <c r="M243" s="36"/>
      <c r="N243" s="118">
        <f t="shared" si="59"/>
        <v>46203</v>
      </c>
      <c r="O243" s="42"/>
      <c r="P243" s="52">
        <v>24000</v>
      </c>
      <c r="Q24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24000</v>
      </c>
      <c r="R243" s="36" t="s">
        <v>1216</v>
      </c>
      <c r="S243" s="36" t="s">
        <v>1217</v>
      </c>
      <c r="T243" s="130" t="s">
        <v>1218</v>
      </c>
      <c r="U243" s="36" t="s">
        <v>413</v>
      </c>
      <c r="V243" s="36" t="s">
        <v>414</v>
      </c>
      <c r="W243" s="36" t="s">
        <v>772</v>
      </c>
      <c r="X243" s="36" t="s">
        <v>1219</v>
      </c>
      <c r="Y243" s="42" t="s">
        <v>1220</v>
      </c>
      <c r="Z243" s="36" t="s">
        <v>56</v>
      </c>
      <c r="AA243" s="36" t="s">
        <v>52</v>
      </c>
      <c r="AB243" s="36" t="s">
        <v>247</v>
      </c>
      <c r="AC243" s="36"/>
      <c r="AD243" s="128"/>
      <c r="AE243" s="44"/>
    </row>
    <row r="244" spans="1:31" ht="30" x14ac:dyDescent="0.25">
      <c r="A244" s="46"/>
      <c r="B244" s="36" t="s">
        <v>535</v>
      </c>
      <c r="C244" s="22" t="str">
        <f t="shared" ca="1" si="56"/>
        <v/>
      </c>
      <c r="D244" s="39" t="s">
        <v>536</v>
      </c>
      <c r="E244" s="44" t="s">
        <v>1405</v>
      </c>
      <c r="F244" s="44" t="s">
        <v>1405</v>
      </c>
      <c r="G244" s="132"/>
      <c r="H244" s="133"/>
      <c r="I244" s="118">
        <f t="shared" si="57"/>
        <v>0</v>
      </c>
      <c r="J244" s="41" t="str">
        <f t="shared" si="58"/>
        <v/>
      </c>
      <c r="K244" s="115"/>
      <c r="L244" s="36"/>
      <c r="M244" s="36"/>
      <c r="N244" s="118">
        <f t="shared" si="59"/>
        <v>0</v>
      </c>
      <c r="O244" s="42"/>
      <c r="P244" s="120"/>
      <c r="Q244"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44" s="36" t="s">
        <v>1406</v>
      </c>
      <c r="S244" s="36" t="s">
        <v>1407</v>
      </c>
      <c r="T244" s="130" t="s">
        <v>1408</v>
      </c>
      <c r="U244" s="39" t="s">
        <v>402</v>
      </c>
      <c r="V244" s="36" t="s">
        <v>407</v>
      </c>
      <c r="W244" s="36" t="s">
        <v>406</v>
      </c>
      <c r="X244" s="36" t="s">
        <v>1409</v>
      </c>
      <c r="Y244" s="42" t="s">
        <v>1410</v>
      </c>
      <c r="Z244" s="54"/>
      <c r="AA244" s="36" t="s">
        <v>56</v>
      </c>
      <c r="AB244" s="36" t="s">
        <v>53</v>
      </c>
      <c r="AC244" s="36"/>
      <c r="AD244" s="128"/>
      <c r="AE244" s="44"/>
    </row>
    <row r="245" spans="1:31" ht="30" x14ac:dyDescent="0.25">
      <c r="A245" s="46"/>
      <c r="B245" s="36" t="s">
        <v>32</v>
      </c>
      <c r="C245" s="22" t="str">
        <f t="shared" ca="1" si="56"/>
        <v/>
      </c>
      <c r="D245" s="39" t="s">
        <v>33</v>
      </c>
      <c r="E245" s="44" t="s">
        <v>1411</v>
      </c>
      <c r="F245" s="44" t="s">
        <v>1411</v>
      </c>
      <c r="G245" s="132"/>
      <c r="H245" s="133"/>
      <c r="I245" s="118">
        <f t="shared" si="57"/>
        <v>0</v>
      </c>
      <c r="J245" s="41" t="str">
        <f t="shared" si="58"/>
        <v/>
      </c>
      <c r="K245" s="115"/>
      <c r="L245" s="36"/>
      <c r="M245" s="36"/>
      <c r="N245" s="118">
        <f t="shared" si="59"/>
        <v>0</v>
      </c>
      <c r="O245" s="42"/>
      <c r="P245" s="52">
        <v>109481</v>
      </c>
      <c r="Q245"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45" s="36" t="s">
        <v>1345</v>
      </c>
      <c r="S245" s="36" t="s">
        <v>1412</v>
      </c>
      <c r="T245" s="130" t="s">
        <v>1413</v>
      </c>
      <c r="U245" s="39" t="s">
        <v>972</v>
      </c>
      <c r="V245" s="36" t="s">
        <v>978</v>
      </c>
      <c r="W245" s="36" t="s">
        <v>421</v>
      </c>
      <c r="X245" s="36" t="s">
        <v>1414</v>
      </c>
      <c r="Y245" s="42" t="s">
        <v>1415</v>
      </c>
      <c r="Z245" s="54"/>
      <c r="AA245" s="36" t="s">
        <v>52</v>
      </c>
      <c r="AB245" s="36" t="s">
        <v>562</v>
      </c>
      <c r="AC245" s="39" t="s">
        <v>1386</v>
      </c>
      <c r="AD245" s="128"/>
      <c r="AE245" s="44"/>
    </row>
    <row r="246" spans="1:31" ht="30" x14ac:dyDescent="0.25">
      <c r="A246" s="46"/>
      <c r="B246" s="36" t="s">
        <v>535</v>
      </c>
      <c r="C246" s="22" t="str">
        <f t="shared" ca="1" si="56"/>
        <v/>
      </c>
      <c r="D246" s="39" t="s">
        <v>33</v>
      </c>
      <c r="E246" s="44" t="s">
        <v>1416</v>
      </c>
      <c r="F246" s="44" t="s">
        <v>1416</v>
      </c>
      <c r="G246" s="132"/>
      <c r="H246" s="133"/>
      <c r="I246" s="118">
        <f t="shared" si="57"/>
        <v>0</v>
      </c>
      <c r="J246" s="41" t="str">
        <f t="shared" si="58"/>
        <v/>
      </c>
      <c r="K246" s="115"/>
      <c r="L246" s="36"/>
      <c r="M246" s="36"/>
      <c r="N246" s="118">
        <f t="shared" si="59"/>
        <v>0</v>
      </c>
      <c r="O246" s="42"/>
      <c r="P246" s="52">
        <v>10060</v>
      </c>
      <c r="Q246"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46" s="36" t="s">
        <v>229</v>
      </c>
      <c r="S246" s="36" t="s">
        <v>230</v>
      </c>
      <c r="T246" s="36" t="s">
        <v>231</v>
      </c>
      <c r="U246" s="36" t="s">
        <v>403</v>
      </c>
      <c r="V246" s="36" t="s">
        <v>406</v>
      </c>
      <c r="W246" s="36"/>
      <c r="X246" s="36" t="s">
        <v>253</v>
      </c>
      <c r="Y246" s="42" t="s">
        <v>254</v>
      </c>
      <c r="Z246" s="54"/>
      <c r="AA246" s="36" t="s">
        <v>52</v>
      </c>
      <c r="AB246" s="36" t="s">
        <v>247</v>
      </c>
      <c r="AC246" s="36"/>
      <c r="AD246" s="128"/>
      <c r="AE246" s="44"/>
    </row>
    <row r="247" spans="1:31" x14ac:dyDescent="0.25">
      <c r="A247" s="36"/>
      <c r="B247" s="36" t="s">
        <v>32</v>
      </c>
      <c r="C247" s="22" t="str">
        <f t="shared" ca="1" si="56"/>
        <v/>
      </c>
      <c r="D247" s="39" t="s">
        <v>33</v>
      </c>
      <c r="E247" s="44" t="s">
        <v>1417</v>
      </c>
      <c r="F247" s="44" t="s">
        <v>1417</v>
      </c>
      <c r="G247" s="132"/>
      <c r="H247" s="133"/>
      <c r="I247" s="118">
        <f t="shared" si="57"/>
        <v>0</v>
      </c>
      <c r="J247" s="41" t="str">
        <f t="shared" si="58"/>
        <v/>
      </c>
      <c r="K247" s="115"/>
      <c r="L247" s="36"/>
      <c r="M247" s="36"/>
      <c r="N247" s="118">
        <f t="shared" si="59"/>
        <v>0</v>
      </c>
      <c r="O247" s="42"/>
      <c r="P247" s="52">
        <v>19825</v>
      </c>
      <c r="Q247"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47" s="36" t="s">
        <v>1557</v>
      </c>
      <c r="S247" s="36" t="s">
        <v>1247</v>
      </c>
      <c r="T247" s="130" t="s">
        <v>1248</v>
      </c>
      <c r="U247" s="36" t="s">
        <v>360</v>
      </c>
      <c r="V247" s="36" t="s">
        <v>421</v>
      </c>
      <c r="W247" s="36"/>
      <c r="X247" s="36" t="s">
        <v>1418</v>
      </c>
      <c r="Y247" s="42" t="s">
        <v>1419</v>
      </c>
      <c r="Z247" s="54"/>
      <c r="AA247" s="36" t="s">
        <v>52</v>
      </c>
      <c r="AB247" s="36" t="s">
        <v>53</v>
      </c>
      <c r="AC247" s="36"/>
      <c r="AD247" s="128"/>
      <c r="AE247" s="44"/>
    </row>
    <row r="248" spans="1:31" ht="30" x14ac:dyDescent="0.25">
      <c r="A248" s="36"/>
      <c r="B248" s="36" t="s">
        <v>535</v>
      </c>
      <c r="C248" s="22" t="str">
        <f t="shared" ref="C248:C252" ca="1" si="60">IF(G248="","",IF(TODAY()&lt;G248,"Not Started",IF(H248="","",IF(I248&lt;&gt;"",IF(AND(TODAY()&gt;=G248,TODAY()&lt;=I248),"Active","Expired"),IF(AND(TODAY()&gt;=G248,TODAY()&lt;=H248),"Active","Expired")))))</f>
        <v/>
      </c>
      <c r="D248" s="39" t="s">
        <v>536</v>
      </c>
      <c r="E248" s="44" t="s">
        <v>1422</v>
      </c>
      <c r="F248" s="44" t="s">
        <v>1422</v>
      </c>
      <c r="G248" s="132"/>
      <c r="H248" s="133"/>
      <c r="I248" s="118">
        <f t="shared" ref="I248:I252" si="61">EDATE(H248, M248 * L248)</f>
        <v>0</v>
      </c>
      <c r="J248" s="41" t="str">
        <f t="shared" ref="J248:J252" si="62">IF(H248="","",ROUND((H248-G248)/365*12,0))</f>
        <v/>
      </c>
      <c r="K248" s="115"/>
      <c r="L248" s="36"/>
      <c r="M248" s="36"/>
      <c r="N248" s="118">
        <f t="shared" ref="N248:N252" si="63">EDATE(H248, K248 * L248)</f>
        <v>0</v>
      </c>
      <c r="O248" s="42"/>
      <c r="P248" s="52">
        <v>7590</v>
      </c>
      <c r="Q248"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48" s="36" t="s">
        <v>229</v>
      </c>
      <c r="S248" s="36" t="s">
        <v>230</v>
      </c>
      <c r="T248" s="36" t="s">
        <v>231</v>
      </c>
      <c r="U248" s="39" t="s">
        <v>402</v>
      </c>
      <c r="V248" s="36" t="s">
        <v>407</v>
      </c>
      <c r="W248" s="36" t="s">
        <v>406</v>
      </c>
      <c r="X248" s="36" t="s">
        <v>1420</v>
      </c>
      <c r="Y248" s="42" t="s">
        <v>1421</v>
      </c>
      <c r="Z248" s="54"/>
      <c r="AA248" s="36" t="s">
        <v>52</v>
      </c>
      <c r="AB248" s="54"/>
      <c r="AC248" s="36"/>
      <c r="AD248" s="128"/>
      <c r="AE248" s="44"/>
    </row>
    <row r="249" spans="1:31" x14ac:dyDescent="0.25">
      <c r="A249" s="36"/>
      <c r="B249" s="36" t="s">
        <v>32</v>
      </c>
      <c r="C249" s="22" t="str">
        <f t="shared" ca="1" si="60"/>
        <v/>
      </c>
      <c r="D249" s="39" t="s">
        <v>536</v>
      </c>
      <c r="E249" s="44" t="s">
        <v>1425</v>
      </c>
      <c r="F249" s="44" t="s">
        <v>1425</v>
      </c>
      <c r="G249" s="132"/>
      <c r="H249" s="133"/>
      <c r="I249" s="118">
        <f t="shared" si="61"/>
        <v>0</v>
      </c>
      <c r="J249" s="41" t="str">
        <f t="shared" si="62"/>
        <v/>
      </c>
      <c r="K249" s="115"/>
      <c r="L249" s="36"/>
      <c r="M249" s="36"/>
      <c r="N249" s="118">
        <f t="shared" si="63"/>
        <v>0</v>
      </c>
      <c r="O249" s="42"/>
      <c r="P249" s="52">
        <v>23166</v>
      </c>
      <c r="Q249"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49" s="36" t="s">
        <v>1557</v>
      </c>
      <c r="S249" s="36" t="s">
        <v>1247</v>
      </c>
      <c r="T249" s="130" t="s">
        <v>1248</v>
      </c>
      <c r="U249" s="36" t="s">
        <v>360</v>
      </c>
      <c r="V249" s="36" t="s">
        <v>421</v>
      </c>
      <c r="W249" s="36"/>
      <c r="X249" s="36" t="s">
        <v>1424</v>
      </c>
      <c r="Y249" s="42" t="s">
        <v>1423</v>
      </c>
      <c r="Z249" s="54"/>
      <c r="AA249" s="36" t="s">
        <v>52</v>
      </c>
      <c r="AB249" s="36" t="s">
        <v>53</v>
      </c>
      <c r="AC249" s="36"/>
      <c r="AD249" s="128"/>
      <c r="AE249" s="44"/>
    </row>
    <row r="250" spans="1:31" ht="30" x14ac:dyDescent="0.25">
      <c r="A250" s="36"/>
      <c r="B250" s="36" t="s">
        <v>32</v>
      </c>
      <c r="C250" s="22" t="str">
        <f t="shared" ca="1" si="60"/>
        <v/>
      </c>
      <c r="D250" s="39" t="s">
        <v>536</v>
      </c>
      <c r="E250" s="44" t="s">
        <v>1426</v>
      </c>
      <c r="F250" s="44" t="s">
        <v>1426</v>
      </c>
      <c r="G250" s="132"/>
      <c r="H250" s="133"/>
      <c r="I250" s="118">
        <f t="shared" si="61"/>
        <v>0</v>
      </c>
      <c r="J250" s="41" t="str">
        <f t="shared" si="62"/>
        <v/>
      </c>
      <c r="K250" s="115"/>
      <c r="L250" s="36"/>
      <c r="M250" s="36"/>
      <c r="N250" s="118">
        <f t="shared" si="63"/>
        <v>0</v>
      </c>
      <c r="O250" s="42"/>
      <c r="P250" s="120"/>
      <c r="Q250"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50" s="36" t="s">
        <v>1557</v>
      </c>
      <c r="S250" s="36" t="s">
        <v>1247</v>
      </c>
      <c r="T250" s="130" t="s">
        <v>1248</v>
      </c>
      <c r="U250" s="36" t="s">
        <v>360</v>
      </c>
      <c r="V250" s="36" t="s">
        <v>421</v>
      </c>
      <c r="W250" s="36"/>
      <c r="X250" s="36" t="s">
        <v>1463</v>
      </c>
      <c r="Y250" s="123"/>
      <c r="Z250" s="54"/>
      <c r="AA250" s="54"/>
      <c r="AB250" s="54"/>
      <c r="AC250" s="36"/>
      <c r="AD250" s="128"/>
      <c r="AE250" s="44"/>
    </row>
    <row r="251" spans="1:31" ht="30" x14ac:dyDescent="0.25">
      <c r="A251" s="36"/>
      <c r="B251" s="36" t="s">
        <v>32</v>
      </c>
      <c r="C251" s="22" t="str">
        <f t="shared" ca="1" si="60"/>
        <v/>
      </c>
      <c r="D251" s="39" t="s">
        <v>33</v>
      </c>
      <c r="E251" s="44" t="s">
        <v>1429</v>
      </c>
      <c r="F251" s="44" t="s">
        <v>1429</v>
      </c>
      <c r="G251" s="132"/>
      <c r="H251" s="133"/>
      <c r="I251" s="118">
        <f t="shared" si="61"/>
        <v>0</v>
      </c>
      <c r="J251" s="41" t="str">
        <f t="shared" si="62"/>
        <v/>
      </c>
      <c r="K251" s="115"/>
      <c r="L251" s="36"/>
      <c r="M251" s="36"/>
      <c r="N251" s="118">
        <f t="shared" si="63"/>
        <v>0</v>
      </c>
      <c r="O251" s="42"/>
      <c r="P251" s="52">
        <v>48000</v>
      </c>
      <c r="Q25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51" s="36" t="s">
        <v>1345</v>
      </c>
      <c r="S251" s="36" t="s">
        <v>1228</v>
      </c>
      <c r="T251" s="130" t="s">
        <v>1229</v>
      </c>
      <c r="U251" s="39" t="s">
        <v>972</v>
      </c>
      <c r="V251" s="36" t="s">
        <v>978</v>
      </c>
      <c r="W251" s="36" t="s">
        <v>421</v>
      </c>
      <c r="X251" s="36" t="s">
        <v>1427</v>
      </c>
      <c r="Y251" s="42" t="s">
        <v>1428</v>
      </c>
      <c r="Z251" s="54"/>
      <c r="AA251" s="36" t="s">
        <v>52</v>
      </c>
      <c r="AB251" s="36" t="s">
        <v>698</v>
      </c>
      <c r="AC251" s="39" t="s">
        <v>1378</v>
      </c>
      <c r="AD251" s="128"/>
      <c r="AE251" s="44"/>
    </row>
    <row r="252" spans="1:31" ht="30" x14ac:dyDescent="0.25">
      <c r="A252" s="36"/>
      <c r="B252" s="36" t="s">
        <v>161</v>
      </c>
      <c r="C252" s="22" t="str">
        <f t="shared" ca="1" si="60"/>
        <v/>
      </c>
      <c r="D252" s="39" t="s">
        <v>33</v>
      </c>
      <c r="E252" s="44" t="s">
        <v>1432</v>
      </c>
      <c r="F252" s="44" t="s">
        <v>1432</v>
      </c>
      <c r="G252" s="132"/>
      <c r="H252" s="133"/>
      <c r="I252" s="118">
        <f t="shared" si="61"/>
        <v>0</v>
      </c>
      <c r="J252" s="41" t="str">
        <f t="shared" si="62"/>
        <v/>
      </c>
      <c r="K252" s="115"/>
      <c r="L252" s="36"/>
      <c r="M252" s="36"/>
      <c r="N252" s="118">
        <f t="shared" si="63"/>
        <v>0</v>
      </c>
      <c r="O252" s="42"/>
      <c r="P252" s="120"/>
      <c r="Q252"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52" s="36" t="s">
        <v>341</v>
      </c>
      <c r="S252" s="36" t="s">
        <v>1433</v>
      </c>
      <c r="T252" s="130" t="s">
        <v>1434</v>
      </c>
      <c r="U252" s="39" t="s">
        <v>972</v>
      </c>
      <c r="V252" s="36" t="s">
        <v>974</v>
      </c>
      <c r="W252" s="36"/>
      <c r="X252" s="36" t="s">
        <v>1430</v>
      </c>
      <c r="Y252" s="42" t="s">
        <v>1431</v>
      </c>
      <c r="Z252" s="54"/>
      <c r="AA252" s="36" t="s">
        <v>52</v>
      </c>
      <c r="AB252" s="36"/>
      <c r="AC252" s="36"/>
      <c r="AD252" s="128"/>
      <c r="AE252" s="44"/>
    </row>
    <row r="253" spans="1:31" ht="30" x14ac:dyDescent="0.25">
      <c r="A253" s="36"/>
      <c r="B253" s="36" t="s">
        <v>161</v>
      </c>
      <c r="C253" s="22" t="str">
        <f t="shared" ref="C253:C290" ca="1" si="64">IF(G253="","",IF(TODAY()&lt;G253,"Not Started",IF(H253="","",IF(I253&lt;&gt;"",IF(AND(TODAY()&gt;=G253,TODAY()&lt;=I253),"Active","Expired"),IF(AND(TODAY()&gt;=G253,TODAY()&lt;=H253),"Active","Expired")))))</f>
        <v/>
      </c>
      <c r="D253" s="39" t="s">
        <v>536</v>
      </c>
      <c r="E253" s="44" t="s">
        <v>1437</v>
      </c>
      <c r="F253" s="44" t="s">
        <v>1437</v>
      </c>
      <c r="G253" s="132"/>
      <c r="H253" s="133"/>
      <c r="I253" s="118">
        <f t="shared" ref="I253:I271" si="65">EDATE(H253, M253 * L253)</f>
        <v>0</v>
      </c>
      <c r="J253" s="41" t="str">
        <f t="shared" ref="J253:J271" si="66">IF(H253="","",ROUND((H253-G253)/365*12,0))</f>
        <v/>
      </c>
      <c r="K253" s="115"/>
      <c r="L253" s="36"/>
      <c r="M253" s="36"/>
      <c r="N253" s="118">
        <f t="shared" ref="N253:N271" si="67">EDATE(H253, K253 * L253)</f>
        <v>0</v>
      </c>
      <c r="O253" s="42"/>
      <c r="P253" s="52">
        <v>1308606</v>
      </c>
      <c r="Q253"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53" s="36" t="s">
        <v>51</v>
      </c>
      <c r="S253" s="36" t="s">
        <v>1438</v>
      </c>
      <c r="T253" s="130" t="s">
        <v>1439</v>
      </c>
      <c r="U253" s="39" t="s">
        <v>400</v>
      </c>
      <c r="V253" s="39" t="s">
        <v>410</v>
      </c>
      <c r="W253" s="36"/>
      <c r="X253" s="36" t="s">
        <v>1435</v>
      </c>
      <c r="Y253" s="42" t="s">
        <v>1436</v>
      </c>
      <c r="Z253" s="54"/>
      <c r="AA253" s="36" t="s">
        <v>52</v>
      </c>
      <c r="AB253" s="36" t="s">
        <v>552</v>
      </c>
      <c r="AC253" s="36"/>
      <c r="AD253" s="128"/>
      <c r="AE253" s="44"/>
    </row>
    <row r="254" spans="1:31" ht="30" x14ac:dyDescent="0.25">
      <c r="A254" s="36"/>
      <c r="B254" s="36" t="s">
        <v>32</v>
      </c>
      <c r="C254" s="22" t="str">
        <f t="shared" ca="1" si="64"/>
        <v/>
      </c>
      <c r="D254" s="39" t="s">
        <v>33</v>
      </c>
      <c r="E254" s="44" t="s">
        <v>1442</v>
      </c>
      <c r="F254" s="44" t="s">
        <v>1442</v>
      </c>
      <c r="G254" s="132"/>
      <c r="H254" s="133"/>
      <c r="I254" s="118">
        <f t="shared" si="65"/>
        <v>0</v>
      </c>
      <c r="J254" s="41" t="str">
        <f t="shared" si="66"/>
        <v/>
      </c>
      <c r="K254" s="115"/>
      <c r="L254" s="36"/>
      <c r="M254" s="36"/>
      <c r="N254" s="118">
        <f t="shared" si="67"/>
        <v>0</v>
      </c>
      <c r="O254" s="42"/>
      <c r="P254" s="120"/>
      <c r="Q254"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54" s="36" t="s">
        <v>516</v>
      </c>
      <c r="S254" s="36" t="s">
        <v>584</v>
      </c>
      <c r="T254" s="130" t="s">
        <v>585</v>
      </c>
      <c r="U254" s="39" t="s">
        <v>402</v>
      </c>
      <c r="V254" s="36" t="s">
        <v>407</v>
      </c>
      <c r="W254" s="36" t="s">
        <v>1157</v>
      </c>
      <c r="X254" s="36" t="s">
        <v>1440</v>
      </c>
      <c r="Y254" s="42" t="s">
        <v>1441</v>
      </c>
      <c r="Z254" s="54"/>
      <c r="AA254" s="36" t="s">
        <v>52</v>
      </c>
      <c r="AB254" s="36" t="s">
        <v>562</v>
      </c>
      <c r="AC254" s="36" t="s">
        <v>699</v>
      </c>
      <c r="AD254" s="128"/>
      <c r="AE254" s="44"/>
    </row>
    <row r="255" spans="1:31" ht="45" x14ac:dyDescent="0.25">
      <c r="A255" s="36"/>
      <c r="B255" s="36" t="s">
        <v>32</v>
      </c>
      <c r="C255" s="22" t="str">
        <f t="shared" ca="1" si="64"/>
        <v/>
      </c>
      <c r="D255" s="39" t="s">
        <v>536</v>
      </c>
      <c r="E255" s="44" t="s">
        <v>1443</v>
      </c>
      <c r="F255" s="44" t="s">
        <v>1443</v>
      </c>
      <c r="G255" s="132"/>
      <c r="H255" s="133"/>
      <c r="I255" s="118">
        <f t="shared" si="65"/>
        <v>0</v>
      </c>
      <c r="J255" s="41" t="str">
        <f t="shared" si="66"/>
        <v/>
      </c>
      <c r="K255" s="115"/>
      <c r="L255" s="36"/>
      <c r="M255" s="36"/>
      <c r="N255" s="118">
        <f t="shared" si="67"/>
        <v>0</v>
      </c>
      <c r="O255" s="42"/>
      <c r="P255" s="52">
        <v>9925</v>
      </c>
      <c r="Q255"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55" s="36" t="s">
        <v>1557</v>
      </c>
      <c r="S255" s="36" t="s">
        <v>1247</v>
      </c>
      <c r="T255" s="130" t="s">
        <v>1248</v>
      </c>
      <c r="U255" s="39" t="s">
        <v>402</v>
      </c>
      <c r="V255" s="36" t="s">
        <v>360</v>
      </c>
      <c r="W255" s="36"/>
      <c r="X255" s="36" t="s">
        <v>385</v>
      </c>
      <c r="Y255" s="42" t="s">
        <v>386</v>
      </c>
      <c r="Z255" s="54"/>
      <c r="AA255" s="36" t="s">
        <v>52</v>
      </c>
      <c r="AB255" s="36" t="s">
        <v>247</v>
      </c>
      <c r="AC255" s="36"/>
      <c r="AD255" s="128"/>
      <c r="AE255" s="44"/>
    </row>
    <row r="256" spans="1:31" ht="45" x14ac:dyDescent="0.25">
      <c r="A256" s="36"/>
      <c r="B256" s="36" t="s">
        <v>32</v>
      </c>
      <c r="C256" s="22" t="str">
        <f t="shared" ca="1" si="64"/>
        <v>Active</v>
      </c>
      <c r="D256" s="39" t="s">
        <v>536</v>
      </c>
      <c r="E256" s="44" t="s">
        <v>1444</v>
      </c>
      <c r="F256" s="44" t="s">
        <v>1444</v>
      </c>
      <c r="G256" s="125">
        <v>46266</v>
      </c>
      <c r="H256" s="126">
        <v>46630</v>
      </c>
      <c r="I256" s="118">
        <f t="shared" si="65"/>
        <v>46630</v>
      </c>
      <c r="J256" s="41">
        <f t="shared" si="66"/>
        <v>12</v>
      </c>
      <c r="K256" s="115"/>
      <c r="L256" s="36"/>
      <c r="M256" s="36"/>
      <c r="N256" s="118">
        <f t="shared" si="67"/>
        <v>46630</v>
      </c>
      <c r="O256" s="42"/>
      <c r="P256" s="120"/>
      <c r="Q256"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256" s="36" t="s">
        <v>1222</v>
      </c>
      <c r="S256" s="36" t="s">
        <v>1223</v>
      </c>
      <c r="T256" s="130" t="s">
        <v>1224</v>
      </c>
      <c r="U256" s="36" t="s">
        <v>360</v>
      </c>
      <c r="V256" s="36" t="s">
        <v>429</v>
      </c>
      <c r="W256" s="36" t="s">
        <v>801</v>
      </c>
      <c r="X256" s="36" t="s">
        <v>1445</v>
      </c>
      <c r="Y256" s="42" t="s">
        <v>1446</v>
      </c>
      <c r="Z256" s="54"/>
      <c r="AA256" s="36" t="s">
        <v>52</v>
      </c>
      <c r="AB256" s="36" t="s">
        <v>247</v>
      </c>
      <c r="AC256" s="36"/>
      <c r="AD256" s="128"/>
      <c r="AE256" s="44"/>
    </row>
    <row r="257" spans="1:31" ht="30" x14ac:dyDescent="0.25">
      <c r="A257" s="36"/>
      <c r="B257" s="36" t="s">
        <v>535</v>
      </c>
      <c r="C257" s="22" t="str">
        <f t="shared" ca="1" si="64"/>
        <v/>
      </c>
      <c r="D257" s="39" t="s">
        <v>536</v>
      </c>
      <c r="E257" s="44" t="s">
        <v>1447</v>
      </c>
      <c r="F257" s="44" t="s">
        <v>1447</v>
      </c>
      <c r="G257" s="132"/>
      <c r="H257" s="133"/>
      <c r="I257" s="118">
        <f t="shared" si="65"/>
        <v>0</v>
      </c>
      <c r="J257" s="41" t="str">
        <f t="shared" si="66"/>
        <v/>
      </c>
      <c r="K257" s="115"/>
      <c r="L257" s="36"/>
      <c r="M257" s="36"/>
      <c r="N257" s="118">
        <f t="shared" si="67"/>
        <v>0</v>
      </c>
      <c r="O257" s="42"/>
      <c r="P257" s="52">
        <v>3350</v>
      </c>
      <c r="Q257"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57" s="36" t="s">
        <v>229</v>
      </c>
      <c r="S257" s="36" t="s">
        <v>230</v>
      </c>
      <c r="T257" s="36" t="s">
        <v>231</v>
      </c>
      <c r="U257" s="36" t="s">
        <v>403</v>
      </c>
      <c r="V257" s="36" t="s">
        <v>406</v>
      </c>
      <c r="W257" s="36"/>
      <c r="X257" s="36" t="s">
        <v>253</v>
      </c>
      <c r="Y257" s="42" t="s">
        <v>254</v>
      </c>
      <c r="Z257" s="54"/>
      <c r="AA257" s="36" t="s">
        <v>52</v>
      </c>
      <c r="AB257" s="36" t="s">
        <v>247</v>
      </c>
      <c r="AC257" s="36"/>
      <c r="AD257" s="128"/>
      <c r="AE257" s="44"/>
    </row>
    <row r="258" spans="1:31" ht="30" x14ac:dyDescent="0.25">
      <c r="A258" s="36"/>
      <c r="B258" s="36" t="s">
        <v>32</v>
      </c>
      <c r="C258" s="22" t="str">
        <f t="shared" ca="1" si="64"/>
        <v/>
      </c>
      <c r="D258" s="39" t="s">
        <v>33</v>
      </c>
      <c r="E258" s="44" t="s">
        <v>1448</v>
      </c>
      <c r="F258" s="44" t="s">
        <v>1448</v>
      </c>
      <c r="G258" s="132"/>
      <c r="H258" s="133"/>
      <c r="I258" s="118">
        <f t="shared" si="65"/>
        <v>0</v>
      </c>
      <c r="J258" s="41" t="str">
        <f t="shared" si="66"/>
        <v/>
      </c>
      <c r="K258" s="115"/>
      <c r="L258" s="36"/>
      <c r="M258" s="36"/>
      <c r="N258" s="118">
        <f t="shared" si="67"/>
        <v>0</v>
      </c>
      <c r="O258" s="42"/>
      <c r="P258" s="52">
        <v>30961.84</v>
      </c>
      <c r="Q258"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58" s="36" t="s">
        <v>229</v>
      </c>
      <c r="S258" s="36" t="s">
        <v>230</v>
      </c>
      <c r="T258" s="36" t="s">
        <v>231</v>
      </c>
      <c r="U258" s="39" t="s">
        <v>972</v>
      </c>
      <c r="V258" s="36" t="s">
        <v>978</v>
      </c>
      <c r="W258" s="36" t="s">
        <v>421</v>
      </c>
      <c r="X258" s="36" t="s">
        <v>1449</v>
      </c>
      <c r="Y258" s="42" t="s">
        <v>1450</v>
      </c>
      <c r="Z258" s="54"/>
      <c r="AA258" s="36" t="s">
        <v>52</v>
      </c>
      <c r="AB258" s="36" t="s">
        <v>247</v>
      </c>
      <c r="AC258" s="36"/>
      <c r="AD258" s="128"/>
      <c r="AE258" s="44"/>
    </row>
    <row r="259" spans="1:31" ht="30" x14ac:dyDescent="0.25">
      <c r="A259" s="36"/>
      <c r="B259" s="36" t="s">
        <v>32</v>
      </c>
      <c r="C259" s="22" t="str">
        <f t="shared" ca="1" si="64"/>
        <v>Active</v>
      </c>
      <c r="D259" s="39" t="s">
        <v>33</v>
      </c>
      <c r="E259" s="44" t="s">
        <v>1451</v>
      </c>
      <c r="F259" s="44" t="s">
        <v>1451</v>
      </c>
      <c r="G259" s="125">
        <v>46113</v>
      </c>
      <c r="H259" s="126">
        <v>46477</v>
      </c>
      <c r="I259" s="118">
        <f t="shared" si="65"/>
        <v>46477</v>
      </c>
      <c r="J259" s="41">
        <f t="shared" si="66"/>
        <v>12</v>
      </c>
      <c r="K259" s="115"/>
      <c r="L259" s="36"/>
      <c r="M259" s="36"/>
      <c r="N259" s="118">
        <f t="shared" si="67"/>
        <v>46477</v>
      </c>
      <c r="O259" s="42"/>
      <c r="P259" s="52">
        <v>17490</v>
      </c>
      <c r="Q259"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17490</v>
      </c>
      <c r="R259" s="36" t="s">
        <v>516</v>
      </c>
      <c r="S259" s="36" t="s">
        <v>584</v>
      </c>
      <c r="T259" s="130" t="s">
        <v>585</v>
      </c>
      <c r="U259" s="39" t="s">
        <v>972</v>
      </c>
      <c r="V259" s="36" t="s">
        <v>978</v>
      </c>
      <c r="W259" s="36" t="s">
        <v>421</v>
      </c>
      <c r="X259" s="36" t="s">
        <v>1262</v>
      </c>
      <c r="Y259" s="42" t="s">
        <v>1263</v>
      </c>
      <c r="Z259" s="54"/>
      <c r="AA259" s="36" t="s">
        <v>52</v>
      </c>
      <c r="AB259" s="36" t="s">
        <v>247</v>
      </c>
      <c r="AC259" s="36"/>
      <c r="AD259" s="128"/>
      <c r="AE259" s="44"/>
    </row>
    <row r="260" spans="1:31" ht="30" x14ac:dyDescent="0.25">
      <c r="A260" s="36"/>
      <c r="B260" s="36" t="s">
        <v>32</v>
      </c>
      <c r="C260" s="22" t="str">
        <f t="shared" ca="1" si="64"/>
        <v>Active</v>
      </c>
      <c r="D260" s="39" t="s">
        <v>33</v>
      </c>
      <c r="E260" s="44" t="s">
        <v>1452</v>
      </c>
      <c r="F260" s="44" t="s">
        <v>1452</v>
      </c>
      <c r="G260" s="125">
        <v>46266</v>
      </c>
      <c r="H260" s="126">
        <v>46996</v>
      </c>
      <c r="I260" s="118">
        <f t="shared" si="65"/>
        <v>46996</v>
      </c>
      <c r="J260" s="41">
        <f t="shared" si="66"/>
        <v>24</v>
      </c>
      <c r="K260" s="115"/>
      <c r="L260" s="36"/>
      <c r="M260" s="36"/>
      <c r="N260" s="118">
        <f t="shared" si="67"/>
        <v>46996</v>
      </c>
      <c r="O260" s="42"/>
      <c r="P260" s="52">
        <v>66500</v>
      </c>
      <c r="Q26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33250</v>
      </c>
      <c r="R260" s="36" t="s">
        <v>1256</v>
      </c>
      <c r="S260" s="36" t="s">
        <v>1342</v>
      </c>
      <c r="T260" s="130" t="s">
        <v>1343</v>
      </c>
      <c r="U260" s="39" t="s">
        <v>972</v>
      </c>
      <c r="V260" s="36" t="s">
        <v>978</v>
      </c>
      <c r="W260" s="36" t="s">
        <v>421</v>
      </c>
      <c r="X260" s="36" t="s">
        <v>1259</v>
      </c>
      <c r="Y260" s="42" t="s">
        <v>1260</v>
      </c>
      <c r="Z260" s="54"/>
      <c r="AA260" s="36" t="s">
        <v>52</v>
      </c>
      <c r="AB260" s="36"/>
      <c r="AC260" s="36"/>
      <c r="AD260" s="128"/>
      <c r="AE260" s="44"/>
    </row>
    <row r="261" spans="1:31" ht="30" x14ac:dyDescent="0.25">
      <c r="A261" s="36"/>
      <c r="B261" s="36" t="s">
        <v>535</v>
      </c>
      <c r="C261" s="22" t="str">
        <f t="shared" ca="1" si="64"/>
        <v/>
      </c>
      <c r="D261" s="39" t="s">
        <v>536</v>
      </c>
      <c r="E261" s="44" t="s">
        <v>1455</v>
      </c>
      <c r="F261" s="44" t="s">
        <v>1456</v>
      </c>
      <c r="G261" s="125">
        <v>46212</v>
      </c>
      <c r="H261" s="133"/>
      <c r="I261" s="118">
        <f t="shared" si="65"/>
        <v>0</v>
      </c>
      <c r="J261" s="41" t="str">
        <f t="shared" si="66"/>
        <v/>
      </c>
      <c r="K261" s="115"/>
      <c r="L261" s="36"/>
      <c r="M261" s="36"/>
      <c r="N261" s="118">
        <f t="shared" si="67"/>
        <v>0</v>
      </c>
      <c r="O261" s="42"/>
      <c r="P261" s="52">
        <v>170502</v>
      </c>
      <c r="Q26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61" s="36" t="s">
        <v>1557</v>
      </c>
      <c r="S261" s="36" t="s">
        <v>1369</v>
      </c>
      <c r="T261" s="130" t="s">
        <v>1370</v>
      </c>
      <c r="U261" s="39" t="s">
        <v>402</v>
      </c>
      <c r="V261" s="36" t="s">
        <v>407</v>
      </c>
      <c r="W261" s="36" t="s">
        <v>611</v>
      </c>
      <c r="X261" s="36" t="s">
        <v>1454</v>
      </c>
      <c r="Y261" s="42" t="s">
        <v>1453</v>
      </c>
      <c r="Z261" s="54"/>
      <c r="AA261" s="36" t="s">
        <v>52</v>
      </c>
      <c r="AB261" s="36" t="s">
        <v>552</v>
      </c>
      <c r="AC261" s="36"/>
      <c r="AD261" s="128" t="s">
        <v>1545</v>
      </c>
      <c r="AE261" s="44"/>
    </row>
    <row r="262" spans="1:31" x14ac:dyDescent="0.25">
      <c r="A262" s="36"/>
      <c r="B262" s="36" t="s">
        <v>32</v>
      </c>
      <c r="C262" s="22" t="str">
        <f t="shared" ca="1" si="64"/>
        <v/>
      </c>
      <c r="D262" s="39" t="s">
        <v>536</v>
      </c>
      <c r="E262" s="44" t="s">
        <v>1457</v>
      </c>
      <c r="F262" s="44" t="s">
        <v>1458</v>
      </c>
      <c r="G262" s="132"/>
      <c r="H262" s="133"/>
      <c r="I262" s="118">
        <f t="shared" si="65"/>
        <v>0</v>
      </c>
      <c r="J262" s="41" t="str">
        <f t="shared" si="66"/>
        <v/>
      </c>
      <c r="K262" s="115"/>
      <c r="L262" s="36"/>
      <c r="M262" s="36"/>
      <c r="N262" s="118">
        <f t="shared" si="67"/>
        <v>0</v>
      </c>
      <c r="O262" s="42"/>
      <c r="P262" s="52">
        <v>31000</v>
      </c>
      <c r="Q262"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62" s="36" t="s">
        <v>229</v>
      </c>
      <c r="S262" s="36" t="s">
        <v>230</v>
      </c>
      <c r="T262" s="36" t="s">
        <v>231</v>
      </c>
      <c r="U262" s="36" t="s">
        <v>360</v>
      </c>
      <c r="V262" s="36" t="s">
        <v>421</v>
      </c>
      <c r="W262" s="36"/>
      <c r="X262" s="36" t="s">
        <v>1459</v>
      </c>
      <c r="Y262" s="42" t="s">
        <v>1460</v>
      </c>
      <c r="Z262" s="54"/>
      <c r="AA262" s="36" t="s">
        <v>52</v>
      </c>
      <c r="AB262" s="36" t="s">
        <v>53</v>
      </c>
      <c r="AC262" s="36"/>
      <c r="AD262" s="128"/>
      <c r="AE262" s="44"/>
    </row>
    <row r="263" spans="1:31" ht="30" x14ac:dyDescent="0.25">
      <c r="A263" s="36"/>
      <c r="B263" s="36" t="s">
        <v>32</v>
      </c>
      <c r="C263" s="22" t="str">
        <f t="shared" ca="1" si="64"/>
        <v/>
      </c>
      <c r="D263" s="39" t="s">
        <v>536</v>
      </c>
      <c r="E263" s="44" t="s">
        <v>1461</v>
      </c>
      <c r="F263" s="44" t="s">
        <v>1462</v>
      </c>
      <c r="G263" s="132"/>
      <c r="H263" s="133"/>
      <c r="I263" s="118">
        <f t="shared" si="65"/>
        <v>0</v>
      </c>
      <c r="J263" s="41" t="str">
        <f t="shared" si="66"/>
        <v/>
      </c>
      <c r="K263" s="115"/>
      <c r="L263" s="36"/>
      <c r="M263" s="36"/>
      <c r="N263" s="118">
        <f t="shared" si="67"/>
        <v>0</v>
      </c>
      <c r="O263" s="42"/>
      <c r="P263" s="120"/>
      <c r="Q263"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63" s="36" t="s">
        <v>1557</v>
      </c>
      <c r="S263" s="36" t="s">
        <v>1369</v>
      </c>
      <c r="T263" s="130" t="s">
        <v>1370</v>
      </c>
      <c r="U263" s="36" t="s">
        <v>360</v>
      </c>
      <c r="V263" s="36" t="s">
        <v>421</v>
      </c>
      <c r="W263" s="36"/>
      <c r="X263" s="36" t="s">
        <v>1463</v>
      </c>
      <c r="Y263" s="123"/>
      <c r="Z263" s="54"/>
      <c r="AA263" s="54"/>
      <c r="AB263" s="36" t="s">
        <v>53</v>
      </c>
      <c r="AC263" s="36"/>
      <c r="AD263" s="128"/>
      <c r="AE263" s="44"/>
    </row>
    <row r="264" spans="1:31" ht="30" x14ac:dyDescent="0.25">
      <c r="A264" s="36"/>
      <c r="B264" s="36" t="s">
        <v>32</v>
      </c>
      <c r="C264" s="22" t="str">
        <f t="shared" ca="1" si="64"/>
        <v/>
      </c>
      <c r="D264" s="39" t="s">
        <v>33</v>
      </c>
      <c r="E264" s="44" t="s">
        <v>1464</v>
      </c>
      <c r="F264" s="44" t="s">
        <v>1464</v>
      </c>
      <c r="G264" s="132"/>
      <c r="H264" s="133"/>
      <c r="I264" s="118">
        <f t="shared" si="65"/>
        <v>0</v>
      </c>
      <c r="J264" s="41" t="str">
        <f t="shared" si="66"/>
        <v/>
      </c>
      <c r="K264" s="115"/>
      <c r="L264" s="36"/>
      <c r="M264" s="36"/>
      <c r="N264" s="118">
        <f t="shared" si="67"/>
        <v>0</v>
      </c>
      <c r="O264" s="42"/>
      <c r="P264" s="52">
        <v>574910.98</v>
      </c>
      <c r="Q264"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64" s="36" t="s">
        <v>1345</v>
      </c>
      <c r="S264" s="36" t="s">
        <v>1412</v>
      </c>
      <c r="T264" s="130" t="s">
        <v>1413</v>
      </c>
      <c r="U264" s="39" t="s">
        <v>972</v>
      </c>
      <c r="V264" s="36" t="s">
        <v>978</v>
      </c>
      <c r="W264" s="36" t="s">
        <v>421</v>
      </c>
      <c r="X264" s="36" t="s">
        <v>1465</v>
      </c>
      <c r="Y264" s="42" t="s">
        <v>1466</v>
      </c>
      <c r="Z264" s="54"/>
      <c r="AA264" s="36" t="s">
        <v>52</v>
      </c>
      <c r="AB264" s="36"/>
      <c r="AC264" s="39" t="s">
        <v>1386</v>
      </c>
      <c r="AD264" s="128"/>
      <c r="AE264" s="44"/>
    </row>
    <row r="265" spans="1:31" ht="45" x14ac:dyDescent="0.25">
      <c r="A265" s="36"/>
      <c r="B265" s="36" t="s">
        <v>535</v>
      </c>
      <c r="C265" s="22" t="str">
        <f t="shared" ca="1" si="64"/>
        <v/>
      </c>
      <c r="D265" s="39" t="s">
        <v>536</v>
      </c>
      <c r="E265" s="44" t="s">
        <v>1467</v>
      </c>
      <c r="F265" s="44" t="s">
        <v>1467</v>
      </c>
      <c r="G265" s="132"/>
      <c r="H265" s="133"/>
      <c r="I265" s="118">
        <f t="shared" si="65"/>
        <v>0</v>
      </c>
      <c r="J265" s="41" t="str">
        <f t="shared" si="66"/>
        <v/>
      </c>
      <c r="K265" s="115"/>
      <c r="L265" s="36"/>
      <c r="M265" s="36"/>
      <c r="N265" s="118">
        <f t="shared" si="67"/>
        <v>0</v>
      </c>
      <c r="O265" s="42"/>
      <c r="P265" s="52">
        <v>3017.31</v>
      </c>
      <c r="Q265"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65" s="36" t="s">
        <v>1222</v>
      </c>
      <c r="S265" s="36" t="s">
        <v>1223</v>
      </c>
      <c r="T265" s="130" t="s">
        <v>1224</v>
      </c>
      <c r="U265" s="36" t="s">
        <v>932</v>
      </c>
      <c r="V265" s="36" t="s">
        <v>749</v>
      </c>
      <c r="W265" s="36"/>
      <c r="X265" s="54"/>
      <c r="Y265" s="123"/>
      <c r="Z265" s="54"/>
      <c r="AA265" s="54"/>
      <c r="AB265" s="54"/>
      <c r="AC265" s="36"/>
      <c r="AD265" s="128"/>
      <c r="AE265" s="44"/>
    </row>
    <row r="266" spans="1:31" ht="30" x14ac:dyDescent="0.25">
      <c r="A266" s="36"/>
      <c r="B266" s="36" t="s">
        <v>32</v>
      </c>
      <c r="C266" s="22" t="str">
        <f t="shared" ca="1" si="64"/>
        <v/>
      </c>
      <c r="D266" s="39" t="s">
        <v>33</v>
      </c>
      <c r="E266" s="44" t="s">
        <v>1468</v>
      </c>
      <c r="F266" s="44" t="s">
        <v>1468</v>
      </c>
      <c r="G266" s="132"/>
      <c r="H266" s="133"/>
      <c r="I266" s="118">
        <f t="shared" si="65"/>
        <v>0</v>
      </c>
      <c r="J266" s="41" t="str">
        <f t="shared" si="66"/>
        <v/>
      </c>
      <c r="K266" s="115"/>
      <c r="L266" s="36"/>
      <c r="M266" s="36"/>
      <c r="N266" s="118">
        <f t="shared" si="67"/>
        <v>0</v>
      </c>
      <c r="O266" s="42"/>
      <c r="P266" s="120"/>
      <c r="Q266"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66" s="36" t="s">
        <v>1469</v>
      </c>
      <c r="S266" s="36" t="s">
        <v>1470</v>
      </c>
      <c r="T266" s="130" t="s">
        <v>1471</v>
      </c>
      <c r="U266" s="36" t="s">
        <v>1011</v>
      </c>
      <c r="V266" s="36" t="s">
        <v>1023</v>
      </c>
      <c r="W266" s="36" t="s">
        <v>421</v>
      </c>
      <c r="X266" s="36" t="s">
        <v>1472</v>
      </c>
      <c r="Y266" s="42" t="s">
        <v>1473</v>
      </c>
      <c r="Z266" s="54"/>
      <c r="AA266" s="36" t="s">
        <v>56</v>
      </c>
      <c r="AB266" s="36"/>
      <c r="AC266" s="36"/>
      <c r="AD266" s="128"/>
      <c r="AE266" s="44"/>
    </row>
    <row r="267" spans="1:31" ht="60" x14ac:dyDescent="0.25">
      <c r="A267" s="36" t="s">
        <v>1543</v>
      </c>
      <c r="B267" s="36" t="s">
        <v>32</v>
      </c>
      <c r="C267" s="22" t="str">
        <f t="shared" ca="1" si="64"/>
        <v/>
      </c>
      <c r="D267" s="39" t="s">
        <v>33</v>
      </c>
      <c r="E267" s="44" t="s">
        <v>1474</v>
      </c>
      <c r="F267" s="44" t="s">
        <v>1474</v>
      </c>
      <c r="G267" s="132"/>
      <c r="H267" s="126">
        <v>47208</v>
      </c>
      <c r="I267" s="118">
        <f t="shared" si="65"/>
        <v>47208</v>
      </c>
      <c r="J267" s="41">
        <f t="shared" si="66"/>
        <v>1552</v>
      </c>
      <c r="K267" s="115"/>
      <c r="L267" s="36"/>
      <c r="M267" s="36"/>
      <c r="N267" s="118">
        <f t="shared" si="67"/>
        <v>47208</v>
      </c>
      <c r="O267" s="42"/>
      <c r="P267" s="52">
        <v>12043.5</v>
      </c>
      <c r="Q26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93.12</v>
      </c>
      <c r="R267" s="36" t="s">
        <v>51</v>
      </c>
      <c r="S267" s="36" t="s">
        <v>1475</v>
      </c>
      <c r="T267" s="130" t="s">
        <v>246</v>
      </c>
      <c r="U267" s="39" t="s">
        <v>400</v>
      </c>
      <c r="V267" s="39" t="s">
        <v>410</v>
      </c>
      <c r="W267" s="36"/>
      <c r="X267" s="36" t="s">
        <v>148</v>
      </c>
      <c r="Y267" s="42" t="s">
        <v>149</v>
      </c>
      <c r="Z267" s="54"/>
      <c r="AA267" s="36" t="s">
        <v>52</v>
      </c>
      <c r="AB267" s="36" t="s">
        <v>53</v>
      </c>
      <c r="AC267" s="36"/>
      <c r="AD267" s="128"/>
      <c r="AE267" s="44"/>
    </row>
    <row r="268" spans="1:31" ht="30" x14ac:dyDescent="0.25">
      <c r="A268" s="36"/>
      <c r="B268" s="36" t="s">
        <v>535</v>
      </c>
      <c r="C268" s="22" t="str">
        <f t="shared" ca="1" si="64"/>
        <v/>
      </c>
      <c r="D268" s="39" t="s">
        <v>536</v>
      </c>
      <c r="E268" s="44" t="s">
        <v>1476</v>
      </c>
      <c r="F268" s="44" t="s">
        <v>1476</v>
      </c>
      <c r="G268" s="132"/>
      <c r="H268" s="133"/>
      <c r="I268" s="118">
        <f t="shared" si="65"/>
        <v>0</v>
      </c>
      <c r="J268" s="41" t="str">
        <f t="shared" si="66"/>
        <v/>
      </c>
      <c r="K268" s="115"/>
      <c r="L268" s="36"/>
      <c r="M268" s="36"/>
      <c r="N268" s="118">
        <f t="shared" si="67"/>
        <v>0</v>
      </c>
      <c r="O268" s="42"/>
      <c r="P268" s="52">
        <v>89048.14</v>
      </c>
      <c r="Q268"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68" s="36" t="s">
        <v>417</v>
      </c>
      <c r="S268" s="36" t="s">
        <v>1477</v>
      </c>
      <c r="T268" s="130" t="s">
        <v>1478</v>
      </c>
      <c r="U268" s="36" t="s">
        <v>416</v>
      </c>
      <c r="V268" s="36" t="s">
        <v>417</v>
      </c>
      <c r="W268" s="36" t="s">
        <v>418</v>
      </c>
      <c r="X268" s="36" t="s">
        <v>1479</v>
      </c>
      <c r="Y268" s="42" t="s">
        <v>1480</v>
      </c>
      <c r="Z268" s="54"/>
      <c r="AA268" s="36" t="s">
        <v>52</v>
      </c>
      <c r="AB268" s="36" t="s">
        <v>552</v>
      </c>
      <c r="AC268" s="36"/>
      <c r="AD268" s="128"/>
      <c r="AE268" s="44"/>
    </row>
    <row r="269" spans="1:31" ht="30" x14ac:dyDescent="0.25">
      <c r="A269" s="36"/>
      <c r="B269" s="36" t="s">
        <v>32</v>
      </c>
      <c r="C269" s="22" t="str">
        <f t="shared" ca="1" si="64"/>
        <v/>
      </c>
      <c r="D269" s="39" t="s">
        <v>536</v>
      </c>
      <c r="E269" s="44" t="s">
        <v>1481</v>
      </c>
      <c r="F269" s="44" t="s">
        <v>1481</v>
      </c>
      <c r="G269" s="132"/>
      <c r="H269" s="133"/>
      <c r="I269" s="118">
        <f t="shared" si="65"/>
        <v>0</v>
      </c>
      <c r="J269" s="41" t="str">
        <f t="shared" si="66"/>
        <v/>
      </c>
      <c r="K269" s="115"/>
      <c r="L269" s="36"/>
      <c r="M269" s="36"/>
      <c r="N269" s="118">
        <f t="shared" si="67"/>
        <v>0</v>
      </c>
      <c r="O269" s="42"/>
      <c r="P269" s="52">
        <v>6955</v>
      </c>
      <c r="Q269"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69" s="36" t="s">
        <v>1140</v>
      </c>
      <c r="S269" s="36" t="s">
        <v>1253</v>
      </c>
      <c r="T269" s="130" t="s">
        <v>1254</v>
      </c>
      <c r="U269" s="36" t="s">
        <v>360</v>
      </c>
      <c r="V269" s="36" t="s">
        <v>803</v>
      </c>
      <c r="W269" s="36"/>
      <c r="X269" s="36" t="s">
        <v>1482</v>
      </c>
      <c r="Y269" s="42" t="s">
        <v>1483</v>
      </c>
      <c r="Z269" s="54"/>
      <c r="AA269" s="36" t="s">
        <v>52</v>
      </c>
      <c r="AB269" s="36" t="s">
        <v>247</v>
      </c>
      <c r="AC269" s="36"/>
      <c r="AD269" s="128"/>
      <c r="AE269" s="44"/>
    </row>
    <row r="270" spans="1:31" ht="30" x14ac:dyDescent="0.25">
      <c r="A270" s="36"/>
      <c r="B270" s="36" t="s">
        <v>32</v>
      </c>
      <c r="C270" s="22" t="str">
        <f t="shared" ca="1" si="64"/>
        <v/>
      </c>
      <c r="D270" s="39" t="s">
        <v>536</v>
      </c>
      <c r="E270" s="44" t="s">
        <v>1484</v>
      </c>
      <c r="F270" s="44" t="s">
        <v>1485</v>
      </c>
      <c r="G270" s="125">
        <v>46049</v>
      </c>
      <c r="H270" s="133"/>
      <c r="I270" s="118">
        <f t="shared" si="65"/>
        <v>0</v>
      </c>
      <c r="J270" s="41" t="str">
        <f t="shared" si="66"/>
        <v/>
      </c>
      <c r="K270" s="115"/>
      <c r="L270" s="36"/>
      <c r="M270" s="36"/>
      <c r="N270" s="118">
        <f t="shared" si="67"/>
        <v>0</v>
      </c>
      <c r="O270" s="42"/>
      <c r="P270" s="52">
        <v>27052.09</v>
      </c>
      <c r="Q270"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70" s="36" t="s">
        <v>1557</v>
      </c>
      <c r="S270" s="36" t="s">
        <v>1247</v>
      </c>
      <c r="T270" s="130" t="s">
        <v>1248</v>
      </c>
      <c r="U270" s="39" t="s">
        <v>402</v>
      </c>
      <c r="V270" s="36" t="s">
        <v>421</v>
      </c>
      <c r="W270" s="36"/>
      <c r="X270" s="36" t="s">
        <v>457</v>
      </c>
      <c r="Y270" s="42" t="s">
        <v>1486</v>
      </c>
      <c r="Z270" s="54"/>
      <c r="AA270" s="36" t="s">
        <v>52</v>
      </c>
      <c r="AB270" s="36" t="s">
        <v>247</v>
      </c>
      <c r="AC270" s="36"/>
      <c r="AD270" s="128"/>
      <c r="AE270" s="44"/>
    </row>
    <row r="271" spans="1:31" ht="30" x14ac:dyDescent="0.25">
      <c r="A271" s="36"/>
      <c r="B271" s="36" t="s">
        <v>32</v>
      </c>
      <c r="C271" s="22" t="str">
        <f t="shared" ca="1" si="64"/>
        <v/>
      </c>
      <c r="D271" s="39" t="s">
        <v>33</v>
      </c>
      <c r="E271" s="44" t="s">
        <v>1487</v>
      </c>
      <c r="F271" s="44" t="s">
        <v>1487</v>
      </c>
      <c r="G271" s="132"/>
      <c r="H271" s="133"/>
      <c r="I271" s="118">
        <f t="shared" si="65"/>
        <v>0</v>
      </c>
      <c r="J271" s="41" t="str">
        <f t="shared" si="66"/>
        <v/>
      </c>
      <c r="K271" s="115">
        <v>2</v>
      </c>
      <c r="L271" s="36">
        <v>12</v>
      </c>
      <c r="M271" s="36"/>
      <c r="N271" s="118">
        <f t="shared" si="67"/>
        <v>731</v>
      </c>
      <c r="O271" s="42" t="s">
        <v>226</v>
      </c>
      <c r="P271" s="52">
        <v>38846</v>
      </c>
      <c r="Q27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71" s="36" t="s">
        <v>1345</v>
      </c>
      <c r="S271" s="36" t="s">
        <v>1228</v>
      </c>
      <c r="T271" s="130" t="s">
        <v>1229</v>
      </c>
      <c r="U271" s="39" t="s">
        <v>972</v>
      </c>
      <c r="V271" s="36" t="s">
        <v>978</v>
      </c>
      <c r="W271" s="36" t="s">
        <v>421</v>
      </c>
      <c r="X271" s="36" t="s">
        <v>1488</v>
      </c>
      <c r="Y271" s="42" t="s">
        <v>1489</v>
      </c>
      <c r="Z271" s="54"/>
      <c r="AA271" s="36" t="s">
        <v>52</v>
      </c>
      <c r="AB271" s="36" t="s">
        <v>562</v>
      </c>
      <c r="AC271" s="39" t="s">
        <v>1490</v>
      </c>
      <c r="AD271" s="128"/>
      <c r="AE271" s="44"/>
    </row>
    <row r="272" spans="1:31" x14ac:dyDescent="0.25">
      <c r="A272" s="36" t="s">
        <v>1540</v>
      </c>
      <c r="B272" s="36" t="s">
        <v>32</v>
      </c>
      <c r="C272" s="22" t="str">
        <f t="shared" ca="1" si="64"/>
        <v>Active</v>
      </c>
      <c r="D272" s="39" t="s">
        <v>33</v>
      </c>
      <c r="E272" s="44" t="s">
        <v>1491</v>
      </c>
      <c r="F272" s="44" t="s">
        <v>1491</v>
      </c>
      <c r="G272" s="125">
        <v>46188</v>
      </c>
      <c r="H272" s="126">
        <v>46552</v>
      </c>
      <c r="I272" s="118">
        <f t="shared" ref="I272:I290" si="68">EDATE(H272, M272 * L272)</f>
        <v>46552</v>
      </c>
      <c r="J272" s="41">
        <f t="shared" ref="J272:J290" si="69">IF(H272="","",ROUND((H272-G272)/365*12,0))</f>
        <v>12</v>
      </c>
      <c r="K272" s="115">
        <v>1</v>
      </c>
      <c r="L272" s="36">
        <v>12</v>
      </c>
      <c r="M272" s="36"/>
      <c r="N272" s="118">
        <f t="shared" ref="N272:N290" si="70">EDATE(H272, K272 * L272)</f>
        <v>46918</v>
      </c>
      <c r="O272" s="42" t="s">
        <v>1526</v>
      </c>
      <c r="P272" s="52">
        <v>42000</v>
      </c>
      <c r="Q27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21000</v>
      </c>
      <c r="R272" s="36" t="s">
        <v>1197</v>
      </c>
      <c r="S272" s="36" t="s">
        <v>368</v>
      </c>
      <c r="T272" s="130" t="s">
        <v>370</v>
      </c>
      <c r="U272" s="36" t="s">
        <v>360</v>
      </c>
      <c r="V272" s="36" t="s">
        <v>797</v>
      </c>
      <c r="W272" s="36"/>
      <c r="X272" s="36" t="s">
        <v>374</v>
      </c>
      <c r="Y272" s="42" t="s">
        <v>1492</v>
      </c>
      <c r="Z272" s="54"/>
      <c r="AA272" s="36" t="s">
        <v>52</v>
      </c>
      <c r="AB272" s="36" t="s">
        <v>53</v>
      </c>
      <c r="AC272" s="36"/>
      <c r="AD272" s="128"/>
      <c r="AE272" s="44"/>
    </row>
    <row r="273" spans="1:31" ht="30" x14ac:dyDescent="0.25">
      <c r="A273" s="36"/>
      <c r="B273" s="36" t="s">
        <v>535</v>
      </c>
      <c r="C273" s="22" t="str">
        <f t="shared" ca="1" si="64"/>
        <v/>
      </c>
      <c r="D273" s="39" t="s">
        <v>536</v>
      </c>
      <c r="E273" s="44" t="s">
        <v>1493</v>
      </c>
      <c r="F273" s="44" t="s">
        <v>1494</v>
      </c>
      <c r="G273" s="132"/>
      <c r="H273" s="133"/>
      <c r="I273" s="118">
        <f t="shared" si="68"/>
        <v>0</v>
      </c>
      <c r="J273" s="41" t="s">
        <v>708</v>
      </c>
      <c r="K273" s="115"/>
      <c r="L273" s="36"/>
      <c r="M273" s="36"/>
      <c r="N273" s="118">
        <f t="shared" si="70"/>
        <v>0</v>
      </c>
      <c r="O273" s="42"/>
      <c r="P273" s="52">
        <v>91564.27</v>
      </c>
      <c r="Q273"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73" s="36" t="s">
        <v>1495</v>
      </c>
      <c r="S273" s="36" t="s">
        <v>1407</v>
      </c>
      <c r="T273" s="36" t="s">
        <v>1408</v>
      </c>
      <c r="U273" s="39" t="s">
        <v>402</v>
      </c>
      <c r="V273" s="36" t="s">
        <v>548</v>
      </c>
      <c r="W273" s="36" t="s">
        <v>406</v>
      </c>
      <c r="X273" s="36" t="s">
        <v>1496</v>
      </c>
      <c r="Y273" s="42" t="s">
        <v>1497</v>
      </c>
      <c r="Z273" s="54"/>
      <c r="AA273" s="36" t="s">
        <v>52</v>
      </c>
      <c r="AB273" s="36" t="s">
        <v>247</v>
      </c>
      <c r="AC273" s="36"/>
      <c r="AD273" s="128"/>
      <c r="AE273" s="44"/>
    </row>
    <row r="274" spans="1:31" ht="30" x14ac:dyDescent="0.25">
      <c r="A274" s="36"/>
      <c r="B274" s="36" t="s">
        <v>535</v>
      </c>
      <c r="C274" s="22" t="str">
        <f t="shared" ca="1" si="64"/>
        <v/>
      </c>
      <c r="D274" s="39" t="s">
        <v>536</v>
      </c>
      <c r="E274" s="44" t="s">
        <v>1498</v>
      </c>
      <c r="F274" s="44" t="s">
        <v>1498</v>
      </c>
      <c r="G274" s="132"/>
      <c r="H274" s="133"/>
      <c r="I274" s="118">
        <f t="shared" si="68"/>
        <v>0</v>
      </c>
      <c r="J274" s="41" t="str">
        <f t="shared" si="69"/>
        <v/>
      </c>
      <c r="K274" s="115"/>
      <c r="L274" s="36"/>
      <c r="M274" s="36"/>
      <c r="N274" s="118">
        <f t="shared" si="70"/>
        <v>0</v>
      </c>
      <c r="O274" s="42"/>
      <c r="P274" s="52">
        <v>193362.72</v>
      </c>
      <c r="Q274"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74" s="36" t="s">
        <v>529</v>
      </c>
      <c r="S274" s="36" t="s">
        <v>540</v>
      </c>
      <c r="T274" s="130" t="s">
        <v>541</v>
      </c>
      <c r="U274" s="36" t="s">
        <v>679</v>
      </c>
      <c r="V274" s="36" t="s">
        <v>680</v>
      </c>
      <c r="W274" s="36"/>
      <c r="X274" s="36" t="s">
        <v>1499</v>
      </c>
      <c r="Y274" s="42" t="s">
        <v>1500</v>
      </c>
      <c r="Z274" s="54"/>
      <c r="AA274" s="36" t="s">
        <v>56</v>
      </c>
      <c r="AB274" s="36" t="s">
        <v>552</v>
      </c>
      <c r="AC274" s="36"/>
      <c r="AD274" s="128"/>
      <c r="AE274" s="44"/>
    </row>
    <row r="275" spans="1:31" ht="35.25" customHeight="1" x14ac:dyDescent="0.25">
      <c r="A275" s="36"/>
      <c r="B275" s="36" t="s">
        <v>535</v>
      </c>
      <c r="C275" s="22" t="str">
        <f t="shared" ca="1" si="64"/>
        <v/>
      </c>
      <c r="D275" s="39" t="s">
        <v>536</v>
      </c>
      <c r="E275" s="44" t="s">
        <v>1501</v>
      </c>
      <c r="F275" s="44" t="s">
        <v>1501</v>
      </c>
      <c r="G275" s="132"/>
      <c r="H275" s="133"/>
      <c r="I275" s="118">
        <f t="shared" si="68"/>
        <v>0</v>
      </c>
      <c r="J275" s="41" t="str">
        <f t="shared" si="69"/>
        <v/>
      </c>
      <c r="K275" s="115"/>
      <c r="L275" s="36"/>
      <c r="M275" s="36"/>
      <c r="N275" s="118">
        <f t="shared" si="70"/>
        <v>0</v>
      </c>
      <c r="O275" s="42"/>
      <c r="P275" s="52">
        <v>442456.57</v>
      </c>
      <c r="Q275"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75" s="36" t="s">
        <v>529</v>
      </c>
      <c r="S275" s="36" t="s">
        <v>540</v>
      </c>
      <c r="T275" s="130" t="s">
        <v>541</v>
      </c>
      <c r="U275" s="36" t="s">
        <v>679</v>
      </c>
      <c r="V275" s="36" t="s">
        <v>680</v>
      </c>
      <c r="W275" s="36"/>
      <c r="X275" s="36" t="s">
        <v>1502</v>
      </c>
      <c r="Y275" s="42" t="s">
        <v>1503</v>
      </c>
      <c r="Z275" s="54"/>
      <c r="AA275" s="36" t="s">
        <v>52</v>
      </c>
      <c r="AB275" s="36" t="s">
        <v>552</v>
      </c>
      <c r="AC275" s="36"/>
      <c r="AD275" s="128"/>
      <c r="AE275" s="44"/>
    </row>
    <row r="276" spans="1:31" ht="30" x14ac:dyDescent="0.25">
      <c r="A276" s="36"/>
      <c r="B276" s="36" t="s">
        <v>32</v>
      </c>
      <c r="C276" s="22" t="str">
        <f t="shared" ca="1" si="64"/>
        <v/>
      </c>
      <c r="D276" s="39" t="s">
        <v>536</v>
      </c>
      <c r="E276" s="44" t="s">
        <v>1506</v>
      </c>
      <c r="F276" s="44" t="s">
        <v>1507</v>
      </c>
      <c r="G276" s="132"/>
      <c r="H276" s="133"/>
      <c r="I276" s="118">
        <f t="shared" si="68"/>
        <v>0</v>
      </c>
      <c r="J276" s="41" t="str">
        <f t="shared" si="69"/>
        <v/>
      </c>
      <c r="K276" s="115"/>
      <c r="L276" s="36"/>
      <c r="M276" s="36"/>
      <c r="N276" s="118">
        <f t="shared" si="70"/>
        <v>0</v>
      </c>
      <c r="O276" s="42"/>
      <c r="P276" s="52">
        <v>53691</v>
      </c>
      <c r="Q276"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76" s="36" t="s">
        <v>1557</v>
      </c>
      <c r="S276" s="36" t="s">
        <v>1247</v>
      </c>
      <c r="T276" s="130" t="s">
        <v>1248</v>
      </c>
      <c r="U276" s="39" t="s">
        <v>402</v>
      </c>
      <c r="V276" s="36" t="s">
        <v>421</v>
      </c>
      <c r="W276" s="36"/>
      <c r="X276" s="36" t="s">
        <v>1505</v>
      </c>
      <c r="Y276" s="42" t="s">
        <v>1504</v>
      </c>
      <c r="Z276" s="54"/>
      <c r="AA276" s="36" t="s">
        <v>52</v>
      </c>
      <c r="AB276" s="36" t="s">
        <v>552</v>
      </c>
      <c r="AC276" s="36"/>
      <c r="AD276" s="128"/>
      <c r="AE276" s="44"/>
    </row>
    <row r="277" spans="1:31" ht="30" x14ac:dyDescent="0.25">
      <c r="A277" s="36" t="s">
        <v>1542</v>
      </c>
      <c r="B277" s="36" t="s">
        <v>32</v>
      </c>
      <c r="C277" s="22" t="str">
        <f t="shared" ca="1" si="64"/>
        <v>Active</v>
      </c>
      <c r="D277" s="39" t="s">
        <v>33</v>
      </c>
      <c r="E277" s="44" t="s">
        <v>1508</v>
      </c>
      <c r="F277" s="44" t="s">
        <v>1508</v>
      </c>
      <c r="G277" s="125">
        <v>46203</v>
      </c>
      <c r="H277" s="126">
        <v>46935</v>
      </c>
      <c r="I277" s="118">
        <f t="shared" si="68"/>
        <v>46935</v>
      </c>
      <c r="J277" s="41">
        <f t="shared" si="69"/>
        <v>24</v>
      </c>
      <c r="K277" s="115">
        <v>1</v>
      </c>
      <c r="L277" s="36">
        <v>12</v>
      </c>
      <c r="M277" s="36"/>
      <c r="N277" s="118">
        <f t="shared" si="70"/>
        <v>47300</v>
      </c>
      <c r="O277" s="42" t="s">
        <v>1526</v>
      </c>
      <c r="P277" s="52">
        <v>48321.31</v>
      </c>
      <c r="Q277"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16107.1</v>
      </c>
      <c r="R277" s="36" t="s">
        <v>1197</v>
      </c>
      <c r="S277" s="36" t="s">
        <v>1509</v>
      </c>
      <c r="T277" s="130" t="s">
        <v>1510</v>
      </c>
      <c r="U277" s="39" t="s">
        <v>400</v>
      </c>
      <c r="V277" s="39" t="s">
        <v>410</v>
      </c>
      <c r="W277" s="36"/>
      <c r="X277" s="36" t="s">
        <v>148</v>
      </c>
      <c r="Y277" s="42" t="s">
        <v>149</v>
      </c>
      <c r="Z277" s="54"/>
      <c r="AA277" s="36" t="s">
        <v>52</v>
      </c>
      <c r="AB277" s="36" t="s">
        <v>53</v>
      </c>
      <c r="AC277" s="36"/>
      <c r="AD277" s="128"/>
      <c r="AE277" s="44"/>
    </row>
    <row r="278" spans="1:31" ht="30" x14ac:dyDescent="0.25">
      <c r="A278" s="36"/>
      <c r="B278" s="36" t="s">
        <v>32</v>
      </c>
      <c r="C278" s="22" t="str">
        <f t="shared" ca="1" si="64"/>
        <v/>
      </c>
      <c r="D278" s="39" t="s">
        <v>536</v>
      </c>
      <c r="E278" s="44" t="s">
        <v>1511</v>
      </c>
      <c r="F278" s="44" t="s">
        <v>1512</v>
      </c>
      <c r="G278" s="132"/>
      <c r="H278" s="133"/>
      <c r="I278" s="118">
        <f t="shared" si="68"/>
        <v>0</v>
      </c>
      <c r="J278" s="41" t="str">
        <f t="shared" si="69"/>
        <v/>
      </c>
      <c r="K278" s="115"/>
      <c r="L278" s="36"/>
      <c r="M278" s="36"/>
      <c r="N278" s="118">
        <f t="shared" si="70"/>
        <v>0</v>
      </c>
      <c r="O278" s="42" t="s">
        <v>1530</v>
      </c>
      <c r="P278" s="52">
        <v>34925</v>
      </c>
      <c r="Q278"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78" s="36" t="s">
        <v>1557</v>
      </c>
      <c r="S278" s="36" t="s">
        <v>1247</v>
      </c>
      <c r="T278" s="130" t="s">
        <v>1248</v>
      </c>
      <c r="U278" s="39" t="s">
        <v>402</v>
      </c>
      <c r="V278" s="36" t="s">
        <v>360</v>
      </c>
      <c r="W278" s="36"/>
      <c r="X278" s="36" t="s">
        <v>372</v>
      </c>
      <c r="Y278" s="42" t="s">
        <v>1513</v>
      </c>
      <c r="Z278" s="54"/>
      <c r="AA278" s="36" t="s">
        <v>52</v>
      </c>
      <c r="AB278" s="54"/>
      <c r="AC278" s="36"/>
      <c r="AD278" s="128"/>
      <c r="AE278" s="44"/>
    </row>
    <row r="279" spans="1:31" ht="45" x14ac:dyDescent="0.25">
      <c r="A279" s="36"/>
      <c r="B279" s="36" t="s">
        <v>535</v>
      </c>
      <c r="C279" s="22" t="str">
        <f t="shared" ca="1" si="64"/>
        <v/>
      </c>
      <c r="D279" s="39" t="s">
        <v>536</v>
      </c>
      <c r="E279" s="44" t="s">
        <v>1514</v>
      </c>
      <c r="F279" s="44" t="s">
        <v>1514</v>
      </c>
      <c r="G279" s="132"/>
      <c r="H279" s="133"/>
      <c r="I279" s="118">
        <f t="shared" si="68"/>
        <v>0</v>
      </c>
      <c r="J279" s="41" t="str">
        <f t="shared" si="69"/>
        <v/>
      </c>
      <c r="K279" s="115">
        <v>1</v>
      </c>
      <c r="L279" s="36">
        <v>2</v>
      </c>
      <c r="M279" s="36"/>
      <c r="N279" s="118">
        <f t="shared" si="70"/>
        <v>60</v>
      </c>
      <c r="O279" s="42" t="s">
        <v>1515</v>
      </c>
      <c r="P279" s="52">
        <v>900000</v>
      </c>
      <c r="Q279"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79" s="36" t="s">
        <v>529</v>
      </c>
      <c r="S279" s="36" t="s">
        <v>1335</v>
      </c>
      <c r="T279" s="130" t="s">
        <v>1336</v>
      </c>
      <c r="U279" s="36" t="s">
        <v>679</v>
      </c>
      <c r="V279" s="36" t="s">
        <v>680</v>
      </c>
      <c r="W279" s="36"/>
      <c r="X279" s="36" t="s">
        <v>1516</v>
      </c>
      <c r="Y279" s="42" t="s">
        <v>1517</v>
      </c>
      <c r="Z279" s="54"/>
      <c r="AA279" s="36" t="s">
        <v>52</v>
      </c>
      <c r="AB279" s="54"/>
      <c r="AC279" s="36"/>
      <c r="AD279" s="128"/>
      <c r="AE279" s="44"/>
    </row>
    <row r="280" spans="1:31" x14ac:dyDescent="0.25">
      <c r="A280" s="36"/>
      <c r="B280" s="36" t="s">
        <v>535</v>
      </c>
      <c r="C280" s="22" t="str">
        <f t="shared" ca="1" si="64"/>
        <v>Active</v>
      </c>
      <c r="D280" s="39" t="s">
        <v>33</v>
      </c>
      <c r="E280" s="44" t="s">
        <v>1518</v>
      </c>
      <c r="F280" s="44" t="s">
        <v>1518</v>
      </c>
      <c r="G280" s="125">
        <v>46113</v>
      </c>
      <c r="H280" s="126">
        <v>46935</v>
      </c>
      <c r="I280" s="118">
        <f t="shared" si="68"/>
        <v>46935</v>
      </c>
      <c r="J280" s="41">
        <f t="shared" si="69"/>
        <v>27</v>
      </c>
      <c r="K280" s="115"/>
      <c r="L280" s="36"/>
      <c r="M280" s="36"/>
      <c r="N280" s="118">
        <f t="shared" si="70"/>
        <v>46935</v>
      </c>
      <c r="O280" s="42"/>
      <c r="P280" s="120"/>
      <c r="Q280"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280" s="36" t="s">
        <v>529</v>
      </c>
      <c r="S280" s="36" t="s">
        <v>1335</v>
      </c>
      <c r="T280" s="130" t="s">
        <v>1336</v>
      </c>
      <c r="U280" s="36" t="s">
        <v>679</v>
      </c>
      <c r="V280" s="36" t="s">
        <v>680</v>
      </c>
      <c r="W280" s="36"/>
      <c r="X280" s="36" t="s">
        <v>1173</v>
      </c>
      <c r="Y280" s="42" t="s">
        <v>1174</v>
      </c>
      <c r="Z280" s="54"/>
      <c r="AA280" s="36" t="s">
        <v>52</v>
      </c>
      <c r="AB280" s="54"/>
      <c r="AC280" s="36"/>
      <c r="AD280" s="128"/>
      <c r="AE280" s="44"/>
    </row>
    <row r="281" spans="1:31" ht="30" x14ac:dyDescent="0.25">
      <c r="A281" s="36"/>
      <c r="B281" s="36" t="s">
        <v>535</v>
      </c>
      <c r="C281" s="22" t="str">
        <f t="shared" ca="1" si="64"/>
        <v/>
      </c>
      <c r="D281" s="39" t="s">
        <v>33</v>
      </c>
      <c r="E281" s="44" t="s">
        <v>1519</v>
      </c>
      <c r="F281" s="44" t="s">
        <v>1519</v>
      </c>
      <c r="G281" s="132"/>
      <c r="H281" s="133"/>
      <c r="I281" s="118">
        <f t="shared" si="68"/>
        <v>0</v>
      </c>
      <c r="J281" s="41" t="str">
        <f t="shared" si="69"/>
        <v/>
      </c>
      <c r="K281" s="115"/>
      <c r="L281" s="36"/>
      <c r="M281" s="36"/>
      <c r="N281" s="118">
        <f t="shared" si="70"/>
        <v>0</v>
      </c>
      <c r="O281" s="42"/>
      <c r="P281" s="52">
        <v>125000</v>
      </c>
      <c r="Q28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81" s="36" t="s">
        <v>529</v>
      </c>
      <c r="S281" s="36" t="s">
        <v>1335</v>
      </c>
      <c r="T281" s="130" t="s">
        <v>1336</v>
      </c>
      <c r="U281" s="36" t="s">
        <v>679</v>
      </c>
      <c r="V281" s="36" t="s">
        <v>680</v>
      </c>
      <c r="W281" s="36"/>
      <c r="X281" s="36" t="s">
        <v>1520</v>
      </c>
      <c r="Y281" s="42" t="s">
        <v>1521</v>
      </c>
      <c r="Z281" s="54"/>
      <c r="AA281" s="36" t="s">
        <v>52</v>
      </c>
      <c r="AB281" s="54"/>
      <c r="AC281" s="36" t="s">
        <v>699</v>
      </c>
      <c r="AD281" s="128"/>
      <c r="AE281" s="44"/>
    </row>
    <row r="282" spans="1:31" ht="30" x14ac:dyDescent="0.25">
      <c r="A282" s="36" t="s">
        <v>1541</v>
      </c>
      <c r="B282" s="36" t="s">
        <v>535</v>
      </c>
      <c r="C282" s="22" t="str">
        <f t="shared" ca="1" si="64"/>
        <v>Active</v>
      </c>
      <c r="D282" s="39" t="s">
        <v>33</v>
      </c>
      <c r="E282" s="44" t="s">
        <v>1522</v>
      </c>
      <c r="F282" s="44" t="s">
        <v>1522</v>
      </c>
      <c r="G282" s="125">
        <v>46235</v>
      </c>
      <c r="H282" s="126">
        <v>46965</v>
      </c>
      <c r="I282" s="118">
        <f t="shared" si="68"/>
        <v>46965</v>
      </c>
      <c r="J282" s="41">
        <f t="shared" si="69"/>
        <v>24</v>
      </c>
      <c r="K282" s="115">
        <v>1</v>
      </c>
      <c r="L282" s="36">
        <v>12</v>
      </c>
      <c r="M282" s="36"/>
      <c r="N282" s="118">
        <f t="shared" si="70"/>
        <v>47330</v>
      </c>
      <c r="O282" s="42" t="s">
        <v>1526</v>
      </c>
      <c r="P282" s="120"/>
      <c r="Q282"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282" s="36" t="s">
        <v>1140</v>
      </c>
      <c r="S282" s="36" t="s">
        <v>1253</v>
      </c>
      <c r="T282" s="130" t="s">
        <v>1254</v>
      </c>
      <c r="U282" s="39" t="s">
        <v>402</v>
      </c>
      <c r="V282" s="36" t="s">
        <v>407</v>
      </c>
      <c r="W282" s="36" t="s">
        <v>421</v>
      </c>
      <c r="X282" s="36" t="s">
        <v>1523</v>
      </c>
      <c r="Y282" s="42" t="s">
        <v>1524</v>
      </c>
      <c r="Z282" s="54"/>
      <c r="AA282" s="36" t="s">
        <v>56</v>
      </c>
      <c r="AB282" s="54"/>
      <c r="AC282" s="36"/>
      <c r="AD282" s="128"/>
      <c r="AE282" s="44"/>
    </row>
    <row r="283" spans="1:31" ht="30" x14ac:dyDescent="0.25">
      <c r="A283" s="36"/>
      <c r="B283" s="36" t="s">
        <v>32</v>
      </c>
      <c r="C283" s="22" t="str">
        <f t="shared" ca="1" si="64"/>
        <v/>
      </c>
      <c r="D283" s="39" t="s">
        <v>33</v>
      </c>
      <c r="E283" s="44" t="s">
        <v>1525</v>
      </c>
      <c r="F283" s="44" t="s">
        <v>1525</v>
      </c>
      <c r="G283" s="132"/>
      <c r="H283" s="126">
        <v>46843</v>
      </c>
      <c r="I283" s="118">
        <f t="shared" si="68"/>
        <v>46843</v>
      </c>
      <c r="J283" s="41">
        <f t="shared" si="69"/>
        <v>1540</v>
      </c>
      <c r="K283" s="115">
        <v>1</v>
      </c>
      <c r="L283" s="36">
        <v>12</v>
      </c>
      <c r="M283" s="36"/>
      <c r="N283" s="118">
        <f t="shared" si="70"/>
        <v>47208</v>
      </c>
      <c r="O283" s="42" t="s">
        <v>1526</v>
      </c>
      <c r="P283" s="52">
        <v>55800</v>
      </c>
      <c r="Q283"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431.44</v>
      </c>
      <c r="R283" s="36" t="s">
        <v>51</v>
      </c>
      <c r="S283" s="36" t="s">
        <v>1438</v>
      </c>
      <c r="T283" s="130" t="s">
        <v>1439</v>
      </c>
      <c r="U283" s="39" t="s">
        <v>400</v>
      </c>
      <c r="V283" s="39" t="s">
        <v>410</v>
      </c>
      <c r="W283" s="36"/>
      <c r="X283" s="36" t="s">
        <v>252</v>
      </c>
      <c r="Y283" s="42" t="s">
        <v>255</v>
      </c>
      <c r="Z283" s="54"/>
      <c r="AA283" s="36" t="s">
        <v>52</v>
      </c>
      <c r="AB283" s="36" t="s">
        <v>552</v>
      </c>
      <c r="AC283" s="36"/>
      <c r="AD283" s="128"/>
      <c r="AE283" s="44"/>
    </row>
    <row r="284" spans="1:31" ht="30" x14ac:dyDescent="0.25">
      <c r="A284" s="46"/>
      <c r="B284" s="36" t="s">
        <v>32</v>
      </c>
      <c r="C284" s="22" t="str">
        <f t="shared" ref="C284" ca="1" si="71">IF(G284="","",IF(TODAY()&lt;G284,"Not Started",IF(H284="","",IF(I284&lt;&gt;"",IF(AND(TODAY()&gt;=G284,TODAY()&lt;=I284),"Active","Expired"),IF(AND(TODAY()&gt;=G284,TODAY()&lt;=H284),"Active","Expired")))))</f>
        <v/>
      </c>
      <c r="D284" s="39" t="s">
        <v>536</v>
      </c>
      <c r="E284" s="44" t="s">
        <v>1511</v>
      </c>
      <c r="F284" s="44" t="s">
        <v>1527</v>
      </c>
      <c r="G284" s="132"/>
      <c r="H284" s="133"/>
      <c r="I284" s="118">
        <f t="shared" ref="I284" si="72">EDATE(H284, M284 * L284)</f>
        <v>0</v>
      </c>
      <c r="J284" s="41" t="str">
        <f t="shared" ref="J284" si="73">IF(H284="","",ROUND((H284-G284)/365*12,0))</f>
        <v/>
      </c>
      <c r="K284" s="115"/>
      <c r="L284" s="36"/>
      <c r="M284" s="36"/>
      <c r="N284" s="118">
        <f t="shared" ref="N284" si="74">EDATE(H284, K284 * L284)</f>
        <v>0</v>
      </c>
      <c r="O284" s="42" t="s">
        <v>1529</v>
      </c>
      <c r="P284" s="52">
        <v>23100</v>
      </c>
      <c r="Q284"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84" s="36" t="s">
        <v>1557</v>
      </c>
      <c r="S284" s="36" t="s">
        <v>1247</v>
      </c>
      <c r="T284" s="130" t="s">
        <v>1248</v>
      </c>
      <c r="U284" s="39" t="s">
        <v>402</v>
      </c>
      <c r="V284" s="36" t="s">
        <v>360</v>
      </c>
      <c r="W284" s="36"/>
      <c r="X284" s="36" t="s">
        <v>372</v>
      </c>
      <c r="Y284" s="42" t="s">
        <v>1513</v>
      </c>
      <c r="Z284" s="54"/>
      <c r="AA284" s="36" t="s">
        <v>52</v>
      </c>
      <c r="AB284" s="54"/>
      <c r="AC284" s="36"/>
      <c r="AD284" s="128"/>
      <c r="AE284" s="44"/>
    </row>
    <row r="285" spans="1:31" ht="30" x14ac:dyDescent="0.25">
      <c r="A285" s="46"/>
      <c r="B285" s="36" t="s">
        <v>32</v>
      </c>
      <c r="C285" s="22" t="str">
        <f t="shared" ca="1" si="64"/>
        <v/>
      </c>
      <c r="D285" s="39" t="s">
        <v>536</v>
      </c>
      <c r="E285" s="44" t="s">
        <v>1528</v>
      </c>
      <c r="F285" s="44" t="s">
        <v>1528</v>
      </c>
      <c r="G285" s="132"/>
      <c r="H285" s="133"/>
      <c r="I285" s="118">
        <f t="shared" si="68"/>
        <v>0</v>
      </c>
      <c r="J285" s="41" t="str">
        <f t="shared" si="69"/>
        <v/>
      </c>
      <c r="K285" s="115"/>
      <c r="L285" s="36"/>
      <c r="M285" s="36"/>
      <c r="N285" s="118">
        <f t="shared" si="70"/>
        <v>0</v>
      </c>
      <c r="O285" s="42" t="s">
        <v>1349</v>
      </c>
      <c r="P285" s="52">
        <v>785</v>
      </c>
      <c r="Q285"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85" s="36" t="s">
        <v>529</v>
      </c>
      <c r="S285" s="36" t="s">
        <v>1531</v>
      </c>
      <c r="T285" s="130" t="s">
        <v>1532</v>
      </c>
      <c r="U285" s="36" t="s">
        <v>679</v>
      </c>
      <c r="V285" s="36" t="s">
        <v>680</v>
      </c>
      <c r="W285" s="36"/>
      <c r="X285" s="36" t="s">
        <v>1533</v>
      </c>
      <c r="Y285" s="42" t="s">
        <v>1534</v>
      </c>
      <c r="Z285" s="54"/>
      <c r="AA285" s="36" t="s">
        <v>52</v>
      </c>
      <c r="AB285" s="54"/>
      <c r="AC285" s="36"/>
      <c r="AD285" s="128"/>
      <c r="AE285" s="44"/>
    </row>
    <row r="286" spans="1:31" ht="30" x14ac:dyDescent="0.25">
      <c r="A286" s="46"/>
      <c r="B286" s="36" t="s">
        <v>32</v>
      </c>
      <c r="C286" s="22" t="str">
        <f t="shared" ca="1" si="64"/>
        <v/>
      </c>
      <c r="D286" s="39" t="s">
        <v>536</v>
      </c>
      <c r="E286" s="44" t="s">
        <v>1535</v>
      </c>
      <c r="F286" s="44" t="s">
        <v>1535</v>
      </c>
      <c r="G286" s="132"/>
      <c r="H286" s="133"/>
      <c r="I286" s="118">
        <f t="shared" si="68"/>
        <v>0</v>
      </c>
      <c r="J286" s="41" t="str">
        <f t="shared" si="69"/>
        <v/>
      </c>
      <c r="K286" s="115"/>
      <c r="L286" s="36"/>
      <c r="M286" s="36"/>
      <c r="N286" s="118">
        <f t="shared" si="70"/>
        <v>0</v>
      </c>
      <c r="O286" s="42"/>
      <c r="P286" s="52">
        <v>199184.6</v>
      </c>
      <c r="Q286"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86" s="36" t="s">
        <v>1557</v>
      </c>
      <c r="S286" s="36" t="s">
        <v>1247</v>
      </c>
      <c r="T286" s="130" t="s">
        <v>1248</v>
      </c>
      <c r="U286" s="39" t="s">
        <v>402</v>
      </c>
      <c r="V286" s="36" t="s">
        <v>360</v>
      </c>
      <c r="W286" s="36"/>
      <c r="X286" s="36" t="s">
        <v>1537</v>
      </c>
      <c r="Y286" s="123"/>
      <c r="Z286" s="54"/>
      <c r="AA286" s="54"/>
      <c r="AB286" s="36" t="s">
        <v>552</v>
      </c>
      <c r="AC286" s="36"/>
      <c r="AD286" s="128"/>
      <c r="AE286" s="44"/>
    </row>
    <row r="287" spans="1:31" ht="30" x14ac:dyDescent="0.25">
      <c r="A287" s="46"/>
      <c r="B287" s="36" t="s">
        <v>535</v>
      </c>
      <c r="C287" s="22" t="str">
        <f t="shared" ca="1" si="64"/>
        <v/>
      </c>
      <c r="D287" s="39" t="s">
        <v>536</v>
      </c>
      <c r="E287" s="44" t="s">
        <v>1536</v>
      </c>
      <c r="F287" s="44" t="s">
        <v>1536</v>
      </c>
      <c r="G287" s="132"/>
      <c r="H287" s="133"/>
      <c r="I287" s="118">
        <f t="shared" si="68"/>
        <v>0</v>
      </c>
      <c r="J287" s="41" t="str">
        <f t="shared" si="69"/>
        <v/>
      </c>
      <c r="K287" s="115"/>
      <c r="L287" s="36"/>
      <c r="M287" s="36"/>
      <c r="N287" s="118">
        <f t="shared" si="70"/>
        <v>0</v>
      </c>
      <c r="O287" s="42"/>
      <c r="P287" s="52">
        <v>27654</v>
      </c>
      <c r="Q287"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87" s="36" t="s">
        <v>1557</v>
      </c>
      <c r="S287" s="36" t="s">
        <v>1247</v>
      </c>
      <c r="T287" s="130" t="s">
        <v>1248</v>
      </c>
      <c r="U287" s="39" t="s">
        <v>402</v>
      </c>
      <c r="V287" s="36" t="s">
        <v>421</v>
      </c>
      <c r="W287" s="36"/>
      <c r="X287" s="36" t="s">
        <v>1538</v>
      </c>
      <c r="Y287" s="42" t="s">
        <v>1539</v>
      </c>
      <c r="Z287" s="54"/>
      <c r="AA287" s="36" t="s">
        <v>52</v>
      </c>
      <c r="AB287" s="54"/>
      <c r="AC287" s="36"/>
      <c r="AD287" s="128"/>
      <c r="AE287" s="44"/>
    </row>
    <row r="288" spans="1:31" x14ac:dyDescent="0.25">
      <c r="A288" s="46"/>
      <c r="B288" s="36" t="s">
        <v>32</v>
      </c>
      <c r="C288" s="22" t="str">
        <f t="shared" ca="1" si="64"/>
        <v>Active</v>
      </c>
      <c r="D288" s="39" t="s">
        <v>33</v>
      </c>
      <c r="E288" s="44" t="s">
        <v>1546</v>
      </c>
      <c r="F288" s="44" t="s">
        <v>1546</v>
      </c>
      <c r="G288" s="125">
        <v>46230</v>
      </c>
      <c r="H288" s="126">
        <v>46594</v>
      </c>
      <c r="I288" s="118">
        <f t="shared" si="68"/>
        <v>46594</v>
      </c>
      <c r="J288" s="41">
        <f t="shared" si="69"/>
        <v>12</v>
      </c>
      <c r="K288" s="115"/>
      <c r="L288" s="36"/>
      <c r="M288" s="36"/>
      <c r="N288" s="118">
        <f t="shared" si="70"/>
        <v>46594</v>
      </c>
      <c r="O288" s="42"/>
      <c r="P288" s="52"/>
      <c r="Q288" s="50">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0</v>
      </c>
      <c r="R288" s="36" t="s">
        <v>1222</v>
      </c>
      <c r="S288" s="36" t="s">
        <v>1223</v>
      </c>
      <c r="T288" s="130" t="s">
        <v>1224</v>
      </c>
      <c r="U288" s="36" t="s">
        <v>430</v>
      </c>
      <c r="V288" s="36" t="s">
        <v>431</v>
      </c>
      <c r="W288" s="36" t="s">
        <v>432</v>
      </c>
      <c r="X288" s="36" t="s">
        <v>1551</v>
      </c>
      <c r="Y288" s="42" t="s">
        <v>1552</v>
      </c>
      <c r="Z288" s="36"/>
      <c r="AA288" s="36" t="s">
        <v>52</v>
      </c>
      <c r="AB288" s="36"/>
      <c r="AC288" s="36"/>
      <c r="AD288" s="128"/>
      <c r="AE288" s="44"/>
    </row>
    <row r="289" spans="1:31" ht="30" x14ac:dyDescent="0.25">
      <c r="A289" s="46"/>
      <c r="B289" s="36" t="s">
        <v>32</v>
      </c>
      <c r="C289" s="22" t="str">
        <f t="shared" ca="1" si="64"/>
        <v/>
      </c>
      <c r="D289" s="39" t="s">
        <v>33</v>
      </c>
      <c r="E289" s="44" t="s">
        <v>1547</v>
      </c>
      <c r="F289" s="44" t="s">
        <v>1547</v>
      </c>
      <c r="G289" s="125"/>
      <c r="H289" s="126"/>
      <c r="I289" s="118">
        <f t="shared" si="68"/>
        <v>0</v>
      </c>
      <c r="J289" s="41" t="str">
        <f t="shared" si="69"/>
        <v/>
      </c>
      <c r="K289" s="115">
        <v>2</v>
      </c>
      <c r="L289" s="36">
        <v>12</v>
      </c>
      <c r="M289" s="36"/>
      <c r="N289" s="118">
        <f t="shared" si="70"/>
        <v>731</v>
      </c>
      <c r="O289" s="42" t="s">
        <v>1556</v>
      </c>
      <c r="P289" s="52"/>
      <c r="Q289"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89" s="36" t="s">
        <v>1140</v>
      </c>
      <c r="S289" s="36" t="s">
        <v>1253</v>
      </c>
      <c r="T289" s="130" t="s">
        <v>1254</v>
      </c>
      <c r="U289" s="39" t="s">
        <v>972</v>
      </c>
      <c r="V289" s="36" t="s">
        <v>978</v>
      </c>
      <c r="W289" s="36" t="s">
        <v>421</v>
      </c>
      <c r="X289" s="36" t="s">
        <v>1553</v>
      </c>
      <c r="Y289" s="42" t="s">
        <v>1554</v>
      </c>
      <c r="Z289" s="36"/>
      <c r="AA289" s="36" t="s">
        <v>52</v>
      </c>
      <c r="AB289" s="36" t="s">
        <v>698</v>
      </c>
      <c r="AC289" s="39" t="s">
        <v>1555</v>
      </c>
      <c r="AD289" s="128"/>
      <c r="AE289" s="44"/>
    </row>
    <row r="290" spans="1:31" ht="30" x14ac:dyDescent="0.25">
      <c r="A290" s="46"/>
      <c r="B290" s="36" t="s">
        <v>32</v>
      </c>
      <c r="C290" s="22" t="str">
        <f t="shared" ca="1" si="64"/>
        <v/>
      </c>
      <c r="D290" s="39" t="s">
        <v>536</v>
      </c>
      <c r="E290" s="44" t="s">
        <v>1548</v>
      </c>
      <c r="F290" s="44" t="s">
        <v>1548</v>
      </c>
      <c r="G290" s="125"/>
      <c r="H290" s="126"/>
      <c r="I290" s="118">
        <f t="shared" si="68"/>
        <v>0</v>
      </c>
      <c r="J290" s="41" t="str">
        <f t="shared" si="69"/>
        <v/>
      </c>
      <c r="K290" s="115"/>
      <c r="L290" s="36"/>
      <c r="M290" s="36"/>
      <c r="N290" s="118">
        <f t="shared" si="70"/>
        <v>0</v>
      </c>
      <c r="O290" s="42"/>
      <c r="P290" s="52">
        <v>22000</v>
      </c>
      <c r="Q290"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90" s="36" t="s">
        <v>1557</v>
      </c>
      <c r="S290" s="36" t="s">
        <v>1247</v>
      </c>
      <c r="T290" s="130" t="s">
        <v>1248</v>
      </c>
      <c r="U290" s="36" t="s">
        <v>360</v>
      </c>
      <c r="V290" s="36" t="s">
        <v>421</v>
      </c>
      <c r="W290" s="36"/>
      <c r="X290" s="36" t="s">
        <v>1559</v>
      </c>
      <c r="Y290" s="42" t="s">
        <v>1560</v>
      </c>
      <c r="Z290" s="36"/>
      <c r="AA290" s="36" t="s">
        <v>52</v>
      </c>
      <c r="AB290" s="36" t="s">
        <v>247</v>
      </c>
      <c r="AC290" s="36"/>
      <c r="AD290" s="128"/>
      <c r="AE290" s="44"/>
    </row>
    <row r="291" spans="1:31" ht="30" x14ac:dyDescent="0.25">
      <c r="A291" s="46"/>
      <c r="B291" s="36" t="s">
        <v>32</v>
      </c>
      <c r="C291" s="22" t="str">
        <f t="shared" ref="C291:C300" ca="1" si="75">IF(G291="","",IF(TODAY()&lt;G291,"Not Started",IF(H291="","",IF(I291&lt;&gt;"",IF(AND(TODAY()&gt;=G291,TODAY()&lt;=I291),"Active","Expired"),IF(AND(TODAY()&gt;=G291,TODAY()&lt;=H291),"Active","Expired")))))</f>
        <v/>
      </c>
      <c r="D291" s="39" t="s">
        <v>536</v>
      </c>
      <c r="E291" s="44" t="s">
        <v>1549</v>
      </c>
      <c r="F291" s="44" t="s">
        <v>1550</v>
      </c>
      <c r="G291" s="125"/>
      <c r="H291" s="126"/>
      <c r="I291" s="118">
        <f t="shared" ref="I291:I300" si="76">EDATE(H291, M291 * L291)</f>
        <v>0</v>
      </c>
      <c r="J291" s="41" t="str">
        <f t="shared" ref="J291:J300" si="77">IF(H291="","",ROUND((H291-G291)/365*12,0))</f>
        <v/>
      </c>
      <c r="K291" s="115"/>
      <c r="L291" s="36"/>
      <c r="M291" s="36"/>
      <c r="N291" s="118">
        <f t="shared" ref="N291:N300" si="78">EDATE(H291, K291 * L291)</f>
        <v>0</v>
      </c>
      <c r="O291" s="42"/>
      <c r="P291" s="52">
        <v>96050</v>
      </c>
      <c r="Q29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91" s="36" t="s">
        <v>1140</v>
      </c>
      <c r="S291" s="36" t="s">
        <v>1253</v>
      </c>
      <c r="T291" s="130" t="s">
        <v>1254</v>
      </c>
      <c r="U291" s="36" t="s">
        <v>360</v>
      </c>
      <c r="V291" s="36" t="s">
        <v>803</v>
      </c>
      <c r="W291" s="36"/>
      <c r="X291" s="36" t="s">
        <v>1561</v>
      </c>
      <c r="Y291" s="42"/>
      <c r="Z291" s="36"/>
      <c r="AA291" s="36"/>
      <c r="AB291" s="36" t="s">
        <v>247</v>
      </c>
      <c r="AC291" s="36"/>
      <c r="AD291" s="128"/>
      <c r="AE291" s="44"/>
    </row>
    <row r="292" spans="1:31" ht="30" x14ac:dyDescent="0.25">
      <c r="A292" s="46"/>
      <c r="B292" s="36" t="s">
        <v>535</v>
      </c>
      <c r="C292" s="22" t="str">
        <f t="shared" ca="1" si="75"/>
        <v/>
      </c>
      <c r="D292" s="39" t="s">
        <v>536</v>
      </c>
      <c r="E292" s="44" t="s">
        <v>1558</v>
      </c>
      <c r="F292" s="44" t="s">
        <v>1558</v>
      </c>
      <c r="G292" s="125"/>
      <c r="H292" s="126"/>
      <c r="I292" s="118">
        <f t="shared" si="76"/>
        <v>0</v>
      </c>
      <c r="J292" s="41" t="str">
        <f t="shared" si="77"/>
        <v/>
      </c>
      <c r="K292" s="115"/>
      <c r="L292" s="36"/>
      <c r="M292" s="36"/>
      <c r="N292" s="118">
        <f t="shared" si="78"/>
        <v>0</v>
      </c>
      <c r="O292" s="42"/>
      <c r="P292" s="52"/>
      <c r="Q292"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92" s="36" t="s">
        <v>1334</v>
      </c>
      <c r="S292" s="36" t="s">
        <v>1335</v>
      </c>
      <c r="T292" s="130" t="s">
        <v>1336</v>
      </c>
      <c r="U292" s="39" t="s">
        <v>420</v>
      </c>
      <c r="V292" s="36" t="s">
        <v>421</v>
      </c>
      <c r="W292" s="36"/>
      <c r="X292" s="36" t="s">
        <v>1562</v>
      </c>
      <c r="Y292" s="42" t="s">
        <v>1563</v>
      </c>
      <c r="Z292" s="36"/>
      <c r="AA292" s="36" t="s">
        <v>52</v>
      </c>
      <c r="AB292" s="36" t="s">
        <v>552</v>
      </c>
      <c r="AC292" s="39"/>
      <c r="AD292" s="128"/>
      <c r="AE292" s="44"/>
    </row>
    <row r="293" spans="1:31" x14ac:dyDescent="0.25">
      <c r="A293" s="46"/>
      <c r="B293" s="46"/>
      <c r="C293" s="135"/>
      <c r="D293" s="39"/>
      <c r="E293" s="44"/>
      <c r="F293" s="44"/>
      <c r="G293" s="125"/>
      <c r="H293" s="126"/>
      <c r="I293" s="136"/>
      <c r="J293" s="41"/>
      <c r="K293" s="115"/>
      <c r="L293" s="129"/>
      <c r="M293" s="129"/>
      <c r="N293" s="136"/>
      <c r="O293" s="42"/>
      <c r="P293" s="47"/>
      <c r="Q293" s="137"/>
      <c r="R293" s="36"/>
      <c r="S293" s="36"/>
      <c r="T293" s="36"/>
      <c r="U293" s="36"/>
      <c r="V293" s="36"/>
      <c r="W293" s="36"/>
      <c r="X293" s="36"/>
      <c r="Y293" s="36"/>
      <c r="Z293" s="36"/>
      <c r="AA293" s="36"/>
      <c r="AB293" s="36"/>
      <c r="AC293" s="36"/>
      <c r="AD293" s="128"/>
      <c r="AE293" s="44"/>
    </row>
    <row r="294" spans="1:31" x14ac:dyDescent="0.25">
      <c r="A294" s="46"/>
      <c r="B294" s="46"/>
      <c r="C294" s="22" t="str">
        <f t="shared" ca="1" si="75"/>
        <v/>
      </c>
      <c r="D294" s="39"/>
      <c r="E294" s="44"/>
      <c r="F294" s="44"/>
      <c r="G294" s="125"/>
      <c r="H294" s="126"/>
      <c r="I294" s="118">
        <f t="shared" si="76"/>
        <v>0</v>
      </c>
      <c r="J294" s="41" t="str">
        <f t="shared" si="77"/>
        <v/>
      </c>
      <c r="K294" s="115"/>
      <c r="L294" s="36"/>
      <c r="M294" s="36"/>
      <c r="N294" s="118">
        <f t="shared" si="78"/>
        <v>0</v>
      </c>
      <c r="O294" s="42"/>
      <c r="P294" s="47"/>
      <c r="Q294"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94" s="36"/>
      <c r="S294" s="36"/>
      <c r="T294" s="36"/>
      <c r="U294" s="36"/>
      <c r="V294" s="36"/>
      <c r="W294" s="36"/>
      <c r="X294" s="36"/>
      <c r="Y294" s="42"/>
      <c r="Z294" s="36"/>
      <c r="AA294" s="36"/>
      <c r="AB294" s="36"/>
      <c r="AC294" s="36"/>
      <c r="AD294" s="128"/>
      <c r="AE294" s="44"/>
    </row>
    <row r="295" spans="1:31" x14ac:dyDescent="0.25">
      <c r="A295" s="46"/>
      <c r="B295" s="46"/>
      <c r="C295" s="22" t="str">
        <f t="shared" ca="1" si="75"/>
        <v/>
      </c>
      <c r="D295" s="39"/>
      <c r="E295" s="44"/>
      <c r="F295" s="44"/>
      <c r="G295" s="125"/>
      <c r="H295" s="126"/>
      <c r="I295" s="118">
        <f t="shared" si="76"/>
        <v>0</v>
      </c>
      <c r="J295" s="41" t="str">
        <f t="shared" si="77"/>
        <v/>
      </c>
      <c r="K295" s="115"/>
      <c r="L295" s="36"/>
      <c r="M295" s="36"/>
      <c r="N295" s="118">
        <f t="shared" si="78"/>
        <v>0</v>
      </c>
      <c r="O295" s="42"/>
      <c r="P295" s="47"/>
      <c r="Q295"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95" s="36"/>
      <c r="S295" s="36"/>
      <c r="T295" s="36"/>
      <c r="U295" s="36"/>
      <c r="V295" s="36"/>
      <c r="W295" s="36"/>
      <c r="X295" s="36"/>
      <c r="Y295" s="42"/>
      <c r="Z295" s="36"/>
      <c r="AA295" s="36"/>
      <c r="AB295" s="36"/>
      <c r="AC295" s="36"/>
      <c r="AD295" s="128"/>
      <c r="AE295" s="44"/>
    </row>
    <row r="296" spans="1:31" x14ac:dyDescent="0.25">
      <c r="A296" s="46"/>
      <c r="B296" s="46"/>
      <c r="C296" s="22" t="str">
        <f t="shared" ca="1" si="75"/>
        <v/>
      </c>
      <c r="D296" s="39"/>
      <c r="E296" s="44"/>
      <c r="F296" s="44"/>
      <c r="G296" s="125"/>
      <c r="H296" s="126"/>
      <c r="I296" s="118">
        <f t="shared" si="76"/>
        <v>0</v>
      </c>
      <c r="J296" s="41" t="str">
        <f t="shared" si="77"/>
        <v/>
      </c>
      <c r="K296" s="115"/>
      <c r="L296" s="36"/>
      <c r="M296" s="36"/>
      <c r="N296" s="118">
        <f t="shared" si="78"/>
        <v>0</v>
      </c>
      <c r="O296" s="42"/>
      <c r="P296" s="47"/>
      <c r="Q296"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96" s="36"/>
      <c r="S296" s="36"/>
      <c r="T296" s="36"/>
      <c r="U296" s="36"/>
      <c r="V296" s="36"/>
      <c r="W296" s="36"/>
      <c r="X296" s="36"/>
      <c r="Y296" s="42"/>
      <c r="Z296" s="36"/>
      <c r="AA296" s="36"/>
      <c r="AB296" s="36"/>
      <c r="AC296" s="36"/>
      <c r="AD296" s="128"/>
      <c r="AE296" s="44"/>
    </row>
    <row r="297" spans="1:31" x14ac:dyDescent="0.25">
      <c r="A297" s="46"/>
      <c r="B297" s="46"/>
      <c r="C297" s="22" t="str">
        <f t="shared" ca="1" si="75"/>
        <v/>
      </c>
      <c r="D297" s="39"/>
      <c r="E297" s="44"/>
      <c r="F297" s="44"/>
      <c r="G297" s="125"/>
      <c r="H297" s="126"/>
      <c r="I297" s="118">
        <f t="shared" si="76"/>
        <v>0</v>
      </c>
      <c r="J297" s="41" t="str">
        <f t="shared" si="77"/>
        <v/>
      </c>
      <c r="K297" s="115"/>
      <c r="L297" s="36"/>
      <c r="M297" s="36"/>
      <c r="N297" s="118">
        <f t="shared" si="78"/>
        <v>0</v>
      </c>
      <c r="O297" s="42"/>
      <c r="P297" s="47"/>
      <c r="Q297"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97" s="36"/>
      <c r="S297" s="36"/>
      <c r="T297" s="36"/>
      <c r="U297" s="36"/>
      <c r="V297" s="36"/>
      <c r="W297" s="36"/>
      <c r="X297" s="36"/>
      <c r="Y297" s="42"/>
      <c r="Z297" s="36"/>
      <c r="AA297" s="36"/>
      <c r="AB297" s="36"/>
      <c r="AC297" s="36"/>
      <c r="AD297" s="128"/>
      <c r="AE297" s="44"/>
    </row>
    <row r="298" spans="1:31" x14ac:dyDescent="0.25">
      <c r="A298" s="46"/>
      <c r="B298" s="46"/>
      <c r="C298" s="22" t="str">
        <f t="shared" ca="1" si="75"/>
        <v/>
      </c>
      <c r="D298" s="39"/>
      <c r="E298" s="44"/>
      <c r="F298" s="44"/>
      <c r="G298" s="125"/>
      <c r="H298" s="126"/>
      <c r="I298" s="118">
        <f t="shared" si="76"/>
        <v>0</v>
      </c>
      <c r="J298" s="41" t="str">
        <f t="shared" si="77"/>
        <v/>
      </c>
      <c r="K298" s="115"/>
      <c r="L298" s="36"/>
      <c r="M298" s="36"/>
      <c r="N298" s="118">
        <f t="shared" si="78"/>
        <v>0</v>
      </c>
      <c r="O298" s="42"/>
      <c r="P298" s="47"/>
      <c r="Q298"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98" s="36"/>
      <c r="S298" s="36"/>
      <c r="T298" s="36"/>
      <c r="U298" s="36"/>
      <c r="V298" s="36"/>
      <c r="W298" s="36"/>
      <c r="X298" s="36"/>
      <c r="Y298" s="42"/>
      <c r="Z298" s="36"/>
      <c r="AA298" s="36"/>
      <c r="AB298" s="36"/>
      <c r="AC298" s="36"/>
      <c r="AD298" s="128"/>
      <c r="AE298" s="44"/>
    </row>
    <row r="299" spans="1:31" x14ac:dyDescent="0.25">
      <c r="A299" s="46"/>
      <c r="B299" s="46"/>
      <c r="C299" s="22" t="str">
        <f t="shared" ca="1" si="75"/>
        <v/>
      </c>
      <c r="D299" s="39"/>
      <c r="E299" s="44"/>
      <c r="F299" s="44"/>
      <c r="G299" s="125"/>
      <c r="H299" s="126"/>
      <c r="I299" s="118">
        <f t="shared" si="76"/>
        <v>0</v>
      </c>
      <c r="J299" s="41" t="str">
        <f t="shared" si="77"/>
        <v/>
      </c>
      <c r="K299" s="115"/>
      <c r="L299" s="36"/>
      <c r="M299" s="36"/>
      <c r="N299" s="118">
        <f t="shared" si="78"/>
        <v>0</v>
      </c>
      <c r="O299" s="42"/>
      <c r="P299" s="47"/>
      <c r="Q299"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299" s="36"/>
      <c r="S299" s="36"/>
      <c r="T299" s="36"/>
      <c r="U299" s="36"/>
      <c r="V299" s="36"/>
      <c r="W299" s="36"/>
      <c r="X299" s="36"/>
      <c r="Y299" s="42"/>
      <c r="Z299" s="36"/>
      <c r="AA299" s="36"/>
      <c r="AB299" s="36"/>
      <c r="AC299" s="36"/>
      <c r="AD299" s="128"/>
      <c r="AE299" s="44"/>
    </row>
    <row r="300" spans="1:31" x14ac:dyDescent="0.25">
      <c r="A300" s="46"/>
      <c r="B300" s="46"/>
      <c r="C300" s="22" t="str">
        <f t="shared" ca="1" si="75"/>
        <v/>
      </c>
      <c r="D300" s="39"/>
      <c r="E300" s="44"/>
      <c r="F300" s="44"/>
      <c r="G300" s="125"/>
      <c r="H300" s="126"/>
      <c r="I300" s="118">
        <f t="shared" si="76"/>
        <v>0</v>
      </c>
      <c r="J300" s="41" t="str">
        <f t="shared" si="77"/>
        <v/>
      </c>
      <c r="K300" s="115"/>
      <c r="L300" s="36"/>
      <c r="M300" s="36"/>
      <c r="N300" s="118">
        <f t="shared" si="78"/>
        <v>0</v>
      </c>
      <c r="O300" s="42"/>
      <c r="P300" s="47"/>
      <c r="Q300"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300" s="36"/>
      <c r="S300" s="36"/>
      <c r="T300" s="36"/>
      <c r="U300" s="36"/>
      <c r="V300" s="36"/>
      <c r="W300" s="36"/>
      <c r="X300" s="36"/>
      <c r="Y300" s="42"/>
      <c r="Z300" s="36"/>
      <c r="AA300" s="36"/>
      <c r="AB300" s="36"/>
      <c r="AC300" s="36"/>
      <c r="AD300" s="128"/>
      <c r="AE300" s="44"/>
    </row>
    <row r="301" spans="1:31" x14ac:dyDescent="0.25">
      <c r="A301" s="46"/>
      <c r="B301" s="46"/>
      <c r="C301" s="22" t="str">
        <f t="shared" ref="C301:C302" ca="1" si="79">IF(G301="","",IF(TODAY()&lt;G301,"Not Started",IF(H301="","",IF(I301&lt;&gt;"",IF(AND(TODAY()&gt;=G301,TODAY()&lt;=I301),"Active","Expired"),IF(AND(TODAY()&gt;=G301,TODAY()&lt;=H301),"Active","Expired")))))</f>
        <v/>
      </c>
      <c r="D301" s="39"/>
      <c r="E301" s="44"/>
      <c r="F301" s="44"/>
      <c r="G301" s="125"/>
      <c r="H301" s="126"/>
      <c r="I301" s="118">
        <f t="shared" ref="I301:I302" si="80">EDATE(H301, M301 * L301)</f>
        <v>0</v>
      </c>
      <c r="J301" s="41" t="str">
        <f t="shared" ref="J301:J302" si="81">IF(H301="","",ROUND((H301-G301)/365*12,0))</f>
        <v/>
      </c>
      <c r="K301" s="115"/>
      <c r="L301" s="36"/>
      <c r="M301" s="36"/>
      <c r="N301" s="118">
        <f t="shared" ref="N301:N302" si="82">EDATE(H301, K301 * L301)</f>
        <v>0</v>
      </c>
      <c r="O301" s="42"/>
      <c r="P301" s="47"/>
      <c r="Q301"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301" s="36"/>
      <c r="S301" s="36"/>
      <c r="T301" s="36"/>
      <c r="U301" s="36"/>
      <c r="V301" s="36"/>
      <c r="W301" s="36"/>
      <c r="X301" s="36"/>
      <c r="Y301" s="42"/>
      <c r="Z301" s="36"/>
      <c r="AA301" s="36"/>
      <c r="AB301" s="36"/>
      <c r="AC301" s="36"/>
      <c r="AD301" s="128"/>
      <c r="AE301" s="44"/>
    </row>
    <row r="302" spans="1:31" x14ac:dyDescent="0.25">
      <c r="A302" s="46"/>
      <c r="B302" s="46"/>
      <c r="C302" s="22" t="str">
        <f t="shared" ca="1" si="79"/>
        <v/>
      </c>
      <c r="D302" s="39"/>
      <c r="E302" s="44"/>
      <c r="F302" s="44"/>
      <c r="G302" s="125"/>
      <c r="H302" s="126"/>
      <c r="I302" s="118">
        <f t="shared" si="80"/>
        <v>0</v>
      </c>
      <c r="J302" s="41" t="str">
        <f t="shared" si="81"/>
        <v/>
      </c>
      <c r="K302" s="115"/>
      <c r="L302" s="36"/>
      <c r="M302" s="36"/>
      <c r="N302" s="118">
        <f t="shared" si="82"/>
        <v>0</v>
      </c>
      <c r="O302" s="42"/>
      <c r="P302" s="47"/>
      <c r="Q302" s="50" t="e">
        <f>IF(Table2[[#This Row],[Initial Contract Length (months)]]+Table2[[#This Row],[Number of Extensions]]*Table2[[#This Row],[Extension period per extension (months)]]&lt;=12,Table2[[#This Row],[Awarded Contract Value]],ROUND((Table2[[#This Row],[Awarded Contract Value]]/(Table2[[#This Row],[Initial Contract Length (months)]]+Table2[[#This Row],[Number of Extensions]]*Table2[[#This Row],[Extension period per extension (months)]]))*12,2))</f>
        <v>#VALUE!</v>
      </c>
      <c r="R302" s="36"/>
      <c r="S302" s="36"/>
      <c r="T302" s="36"/>
      <c r="U302" s="36"/>
      <c r="V302" s="36"/>
      <c r="W302" s="36"/>
      <c r="X302" s="36"/>
      <c r="Y302" s="42"/>
      <c r="Z302" s="36"/>
      <c r="AA302" s="36"/>
      <c r="AB302" s="36"/>
      <c r="AC302" s="36"/>
      <c r="AD302" s="128"/>
      <c r="AE302" s="44"/>
    </row>
  </sheetData>
  <sheetProtection autoFilter="0"/>
  <phoneticPr fontId="4" type="noConversion"/>
  <conditionalFormatting sqref="A1 A3:A82 A85:A216 A284:A292 A294:A1048576 A219:A246">
    <cfRule type="duplicateValues" dxfId="3" priority="44"/>
  </conditionalFormatting>
  <conditionalFormatting sqref="A2">
    <cfRule type="duplicateValues" dxfId="2" priority="2"/>
  </conditionalFormatting>
  <conditionalFormatting sqref="A26:A27">
    <cfRule type="duplicateValues" dxfId="1" priority="48"/>
  </conditionalFormatting>
  <conditionalFormatting sqref="A217:A218">
    <cfRule type="duplicateValues" dxfId="0" priority="52"/>
  </conditionalFormatting>
  <dataValidations count="6">
    <dataValidation type="date" allowBlank="1" showInputMessage="1" showErrorMessage="1" error="dd/mm/yyyy" sqref="I2 G82:G85 G86:H108 G2:H81 G127:H216 G219:H292 G294:H302" xr:uid="{873ACADC-730C-4B3C-92A6-72353EF1FC3D}">
      <formula1>36526</formula1>
      <formula2>401768</formula2>
    </dataValidation>
    <dataValidation type="list" allowBlank="1" showInputMessage="1" showErrorMessage="1" sqref="AB2:AB95 AB97:AB216 AB219:AB292 AB294:AB302" xr:uid="{41A04FE3-33E2-46F0-A95D-CD4FB615158F}">
      <formula1>"Open,CFP,Framework Call Off,Direct Award,Direct Award via Framework,RFQ"</formula1>
    </dataValidation>
    <dataValidation type="list" allowBlank="1" showInputMessage="1" showErrorMessage="1" sqref="Z91 Z92:AA105 Z146 Z116:Z117 AA173:AA182 Z118:AA122 Z107:AA115 Z124:AA145 Z148:AA171 Z172:Z197 AA184:AA197 Z2:AA90 Z198:AA216 Z219:AA292 Z294:AA302" xr:uid="{18093051-AD23-4B4F-BF9E-2A675A8ED91A}">
      <formula1>"Yes,No"</formula1>
    </dataValidation>
    <dataValidation type="list" allowBlank="1" showInputMessage="1" showErrorMessage="1" sqref="D294:D302 D2:D292" xr:uid="{55ADBD5E-B555-4D32-9088-C8FE43F9D248}">
      <formula1>"One off,Ongoing"</formula1>
    </dataValidation>
    <dataValidation type="list" allowBlank="1" showInputMessage="1" showErrorMessage="1" sqref="B294:B1048576 B2:B292" xr:uid="{6B4C4886-2E20-42E9-BC3B-F6C3D62BD4D2}">
      <formula1>"Services,Goods,Works,Concession,Other (Please specify in comments)"</formula1>
    </dataValidation>
    <dataValidation type="list" allowBlank="1" showInputMessage="1" showErrorMessage="1" sqref="U294:U1048576 U2:U292" xr:uid="{826AE4EF-D66A-4F36-968C-0BACBB4B1B45}">
      <formula1>Proclass1List</formula1>
    </dataValidation>
  </dataValidations>
  <hyperlinks>
    <hyperlink ref="T82" r:id="rId1" xr:uid="{1358932E-7CEE-4E96-A538-812A1A2990AC}"/>
    <hyperlink ref="T83" r:id="rId2" xr:uid="{D7232CD0-0206-48D3-B89A-019CB083B610}"/>
    <hyperlink ref="T84" r:id="rId3" xr:uid="{3B719BC9-5F00-4DC9-8E47-6CDBF835C648}"/>
    <hyperlink ref="T85" r:id="rId4" xr:uid="{2D01D623-7777-4E9A-BC9E-21B8D1FE39F9}"/>
    <hyperlink ref="T86" r:id="rId5" xr:uid="{B0440560-7DD3-4A8E-A147-356721791384}"/>
    <hyperlink ref="T93" r:id="rId6" xr:uid="{86DE3931-65BE-48B3-AB84-DBD9B19D42B6}"/>
    <hyperlink ref="T100" r:id="rId7" xr:uid="{AC7B390F-A26C-4E65-A090-C597516B64C7}"/>
    <hyperlink ref="T110" r:id="rId8" xr:uid="{4FBDFA8E-7AC2-4885-B3C3-DF94DA237DAD}"/>
    <hyperlink ref="T87" r:id="rId9" xr:uid="{28C3F553-BEC0-4660-ABD4-22CA7248DD1C}"/>
    <hyperlink ref="T88" r:id="rId10" xr:uid="{344880C1-9108-4154-A5F6-0B6A7C5AF616}"/>
    <hyperlink ref="T89" r:id="rId11" xr:uid="{0535138D-2DC0-4972-8AC4-D28914BED964}"/>
    <hyperlink ref="T90" r:id="rId12" xr:uid="{F521A478-408C-4C33-8871-7F45E11A0C70}"/>
    <hyperlink ref="T105" r:id="rId13" xr:uid="{02FD623D-544C-454C-B887-4BABE4D19BEA}"/>
    <hyperlink ref="T106" r:id="rId14" xr:uid="{3EEB919B-FF7F-477F-932E-E49A88F0A2E2}"/>
    <hyperlink ref="T107" r:id="rId15" xr:uid="{C9A7AF2D-FA66-4A26-956B-6A81E3021A3F}"/>
    <hyperlink ref="T108" r:id="rId16" xr:uid="{010750E9-5059-43CB-8204-E4C172A4C1C6}"/>
    <hyperlink ref="T91" r:id="rId17" xr:uid="{7160687A-1600-4907-8FF4-CAAF1888CB93}"/>
    <hyperlink ref="T92" r:id="rId18" xr:uid="{3E215A8E-82D1-4060-833E-0F397C8A6EE7}"/>
    <hyperlink ref="T94" r:id="rId19" xr:uid="{07875955-C80E-40D2-AF84-1A72C87F9C1B}"/>
    <hyperlink ref="T95" r:id="rId20" xr:uid="{99813301-3349-4E75-9E44-30EC91F5C70F}"/>
    <hyperlink ref="T96" r:id="rId21" xr:uid="{1FC64233-D088-4F8A-BEDE-8EC0B7A672E8}"/>
    <hyperlink ref="T97" r:id="rId22" xr:uid="{988E82CA-D70A-41D8-8854-C62EE4E7EDCA}"/>
    <hyperlink ref="T98" r:id="rId23" xr:uid="{E73A4C36-7CDE-4DBF-AEF8-3845DFCC27EF}"/>
    <hyperlink ref="T99" r:id="rId24" xr:uid="{80834711-E432-4228-B4D1-70EEA01CF0B6}"/>
    <hyperlink ref="T101" r:id="rId25" xr:uid="{FC842C85-DAB8-46AC-8701-3520769040BF}"/>
    <hyperlink ref="T102" r:id="rId26" xr:uid="{F1ECF602-F3D4-4E07-A5BB-FD391A41D6C4}"/>
    <hyperlink ref="T103" r:id="rId27" xr:uid="{2F2566D4-31CD-437D-82E9-8A0172D3C652}"/>
    <hyperlink ref="T104" r:id="rId28" xr:uid="{889ABAAF-BFEA-49CE-AF8A-B6EE7AB707F2}"/>
    <hyperlink ref="T109" r:id="rId29" xr:uid="{9F8C80EA-088A-4EC6-8EC2-542477A8DB0B}"/>
    <hyperlink ref="T111" r:id="rId30" xr:uid="{8F6EA935-CC81-495F-B5B1-D3988BED7B87}"/>
    <hyperlink ref="T112" r:id="rId31" xr:uid="{CA1C4499-29DE-4822-8F62-C220B8C9A482}"/>
    <hyperlink ref="T113" r:id="rId32" xr:uid="{EC362E32-6758-4833-ACA1-C3EDA41F0912}"/>
    <hyperlink ref="T114" r:id="rId33" xr:uid="{7AF04DE0-EFDF-47F6-9D3F-E3C4A71A60A1}"/>
    <hyperlink ref="T115" r:id="rId34" xr:uid="{2946695D-DCDB-4AC2-824B-F666F2FD072B}"/>
    <hyperlink ref="T116" r:id="rId35" xr:uid="{2F8B2A50-9E9B-4837-AB30-7266F8383129}"/>
    <hyperlink ref="T117" r:id="rId36" xr:uid="{D93982D6-CB43-4D93-B80F-3795FE083650}"/>
    <hyperlink ref="T118" r:id="rId37" xr:uid="{80326F06-7CD5-40FE-B8F2-A3A1DE47E813}"/>
    <hyperlink ref="T119" r:id="rId38" xr:uid="{6F51B510-7B3F-4F2D-A63F-25F3AC186584}"/>
    <hyperlink ref="T120" r:id="rId39" xr:uid="{9DF28963-9791-4D6F-AF63-BD19CF8B60E5}"/>
    <hyperlink ref="T121" r:id="rId40" xr:uid="{42D60152-7E76-46EF-8F94-54E545E38F3D}"/>
    <hyperlink ref="T122" r:id="rId41" xr:uid="{FC7C65D7-DBE9-4596-89EB-FF0F688B6E8B}"/>
    <hyperlink ref="T123" r:id="rId42" xr:uid="{21ED5411-0635-4966-A5B7-9B742366E7C0}"/>
    <hyperlink ref="T124" r:id="rId43" xr:uid="{5519669B-1CE7-4FFA-BA4D-4F4710BBB3FD}"/>
    <hyperlink ref="T125" r:id="rId44" xr:uid="{BB45500C-3887-43F7-A80D-90CB2B962550}"/>
    <hyperlink ref="T126" r:id="rId45" xr:uid="{E86B2522-0621-427C-A681-7822BFB9F597}"/>
    <hyperlink ref="T127" r:id="rId46" xr:uid="{21D8FAE3-12A9-4239-A149-0A914FABE2C3}"/>
    <hyperlink ref="T128" r:id="rId47" xr:uid="{658B05A7-7B37-492F-81B9-FA34D7EA718A}"/>
    <hyperlink ref="T129" r:id="rId48" xr:uid="{8761E71B-C0C8-4A36-9321-8EE983A7ED67}"/>
    <hyperlink ref="T130" r:id="rId49" xr:uid="{694B4C8A-AADA-44A9-8C0A-E70D547B663A}"/>
    <hyperlink ref="T131" r:id="rId50" xr:uid="{2DE6ABC7-3D15-4C68-B410-4B2BD7ECA894}"/>
    <hyperlink ref="T132" r:id="rId51" xr:uid="{DE989BDE-7DB7-4625-A50F-021AB1ADE14E}"/>
    <hyperlink ref="T133" r:id="rId52" xr:uid="{3653441A-FD5B-4E93-A690-30208E144012}"/>
    <hyperlink ref="T134" r:id="rId53" xr:uid="{E59D8345-A581-43A1-BA89-3277BB16BADB}"/>
    <hyperlink ref="T135" r:id="rId54" xr:uid="{64A172CA-C300-492C-8DE8-1FEDFEB37FB1}"/>
    <hyperlink ref="T136" r:id="rId55" xr:uid="{3348B2BA-26BC-4DFD-8B15-4DF4BD738EF8}"/>
    <hyperlink ref="T137" r:id="rId56" xr:uid="{3E26CB58-46B7-441E-969D-B282D5C04E5C}"/>
    <hyperlink ref="T138" r:id="rId57" xr:uid="{7542F14C-0903-4CAC-8FF7-FC3C9D334FD4}"/>
    <hyperlink ref="T139" r:id="rId58" xr:uid="{A193F831-4F44-464B-8864-5338CC47A9D5}"/>
    <hyperlink ref="T140" r:id="rId59" xr:uid="{6C7C95F7-F815-494E-BA97-81F897E1EE88}"/>
    <hyperlink ref="T141" r:id="rId60" xr:uid="{89984E62-B080-493C-B702-02112A41BB21}"/>
    <hyperlink ref="T142" r:id="rId61" xr:uid="{9278D165-6B37-4F00-961A-65FF5823B293}"/>
    <hyperlink ref="T38" r:id="rId62" xr:uid="{B2D98674-87D2-46E8-BCFC-73DF91DF2EED}"/>
    <hyperlink ref="AD184" r:id="rId63" display="https://tdc-mgov-prd-01.tendringdc.gov.uk/ieDecisionDetails.aspx?ID=13722" xr:uid="{1381473A-5362-4218-95F1-EA1FC83316C3}"/>
    <hyperlink ref="T216" r:id="rId64" xr:uid="{26EB8053-D315-45F0-8C31-3BF03FBD7FDB}"/>
    <hyperlink ref="T220" r:id="rId65" xr:uid="{54C74BDB-730C-43FB-A10D-5969BE978726}"/>
    <hyperlink ref="T221" r:id="rId66" xr:uid="{E37F7968-2CCB-4215-A566-30DBF1B19835}"/>
    <hyperlink ref="T222" r:id="rId67" xr:uid="{7A44815C-1065-4039-B001-F05DCE2E8951}"/>
    <hyperlink ref="T223" r:id="rId68" xr:uid="{C0E0CE2C-820B-4941-82E1-E79DC9175EC0}"/>
    <hyperlink ref="T229" r:id="rId69" xr:uid="{E47246D7-2E5A-4C6A-858B-AFF3DB741718}"/>
    <hyperlink ref="T230" r:id="rId70" xr:uid="{34D3733F-7801-4708-AC5A-5FDBF0D072F5}"/>
    <hyperlink ref="T231" r:id="rId71" xr:uid="{44843AC0-FB17-46B4-80B0-B7FB68FF3762}"/>
    <hyperlink ref="T232" r:id="rId72" xr:uid="{FAC3AAB5-A0DB-4296-87A9-526C5D2D3496}"/>
    <hyperlink ref="T233" r:id="rId73" xr:uid="{DFB3F658-A0C3-49B2-912A-D264B50B3256}"/>
    <hyperlink ref="T234" r:id="rId74" xr:uid="{C5E60900-1404-455D-97DE-D924723C91A2}"/>
    <hyperlink ref="T235" r:id="rId75" xr:uid="{63BC35B8-2EE8-4532-BE12-1F9FB5426B81}"/>
    <hyperlink ref="T236" r:id="rId76" xr:uid="{8FAF82D5-100B-439E-9EEB-F2E83A36A522}"/>
    <hyperlink ref="T240" r:id="rId77" xr:uid="{8FB978DA-1CC6-4998-A5F5-B14B2A370AC4}"/>
    <hyperlink ref="T242" r:id="rId78" xr:uid="{8364E605-6B01-40D6-8955-F8801182BF9E}"/>
    <hyperlink ref="T243" r:id="rId79" xr:uid="{3E7B9E48-0957-4F7A-84C1-0ACA103F8807}"/>
    <hyperlink ref="T244" r:id="rId80" xr:uid="{F7C4307C-115F-4285-9B5C-974BBECD5769}"/>
    <hyperlink ref="T245" r:id="rId81" xr:uid="{36A6B7AC-818F-49B7-8CDC-066F9E9E38FA}"/>
    <hyperlink ref="T247" r:id="rId82" xr:uid="{FE4CD9E3-E76A-4CDF-A400-D38CB4F42E75}"/>
    <hyperlink ref="T249" r:id="rId83" xr:uid="{88AF82F6-E0E0-47FF-AD0D-B8A4DDCFC62D}"/>
    <hyperlink ref="T250" r:id="rId84" xr:uid="{3C6C6E79-C977-4AC7-B375-30F003ECC9BA}"/>
    <hyperlink ref="T251" r:id="rId85" xr:uid="{FAC9FB51-B962-435D-A23B-4B160EA42D50}"/>
    <hyperlink ref="T252" r:id="rId86" xr:uid="{AF7DA81A-A5B6-4BC4-9B60-63227450A3A6}"/>
    <hyperlink ref="T253" r:id="rId87" xr:uid="{422BDDD6-D44A-4078-A7A3-FFC4D81BEFE8}"/>
    <hyperlink ref="T254" r:id="rId88" xr:uid="{FD90623D-3609-4AA5-9DDB-90CACE424A10}"/>
    <hyperlink ref="T255" r:id="rId89" xr:uid="{2520AA75-6C93-4A01-A510-94CD6AE98960}"/>
    <hyperlink ref="T256" r:id="rId90" xr:uid="{46F35D5F-3618-42AB-8CB3-4BF7AA6E47EA}"/>
    <hyperlink ref="T259" r:id="rId91" xr:uid="{0E9F5919-CD91-4596-9F53-2B4FBDBC88E2}"/>
    <hyperlink ref="T260" r:id="rId92" xr:uid="{A62A4709-18D5-41C1-9E48-41611751E7FB}"/>
    <hyperlink ref="T261" r:id="rId93" xr:uid="{729EA44E-7963-4F1A-9556-FE22B5852060}"/>
    <hyperlink ref="T263" r:id="rId94" xr:uid="{F9662FC3-F27D-42F7-A271-1E73AC9E946F}"/>
    <hyperlink ref="T264" r:id="rId95" xr:uid="{65FD8DBA-CE6B-4CBC-84C0-21251F5A1CFE}"/>
    <hyperlink ref="T265" r:id="rId96" xr:uid="{0B69CAB4-38A7-4FC6-B975-E912A3F99D99}"/>
    <hyperlink ref="T266" r:id="rId97" xr:uid="{DB027D8F-124C-41AB-8923-19BD6E1C87F2}"/>
    <hyperlink ref="T267" r:id="rId98" xr:uid="{4551951E-92BB-4459-9379-4D93C1A813F3}"/>
    <hyperlink ref="T268" r:id="rId99" xr:uid="{A788D925-B386-43AB-A016-64E5C1B3F37C}"/>
    <hyperlink ref="T269" r:id="rId100" xr:uid="{6E4BD469-986F-4FA2-AD6C-A12906B6D214}"/>
    <hyperlink ref="T270" r:id="rId101" xr:uid="{D9ECDF9F-3634-4216-8A45-1F865098A767}"/>
    <hyperlink ref="T271" r:id="rId102" xr:uid="{874811D6-70A3-4E75-AEE1-EC19D2DFF456}"/>
    <hyperlink ref="T272" r:id="rId103" xr:uid="{AC3B7B20-9FEB-4142-959B-FFD42D7CB283}"/>
    <hyperlink ref="T274" r:id="rId104" xr:uid="{94256E91-AC54-4470-AF72-A5F7AED2EA5D}"/>
    <hyperlink ref="T275" r:id="rId105" xr:uid="{8BB70831-C151-4134-8FA8-1F530DB98E33}"/>
    <hyperlink ref="T276" r:id="rId106" xr:uid="{24D62083-27C0-43DC-8B76-9B19E22EEE59}"/>
    <hyperlink ref="T277" r:id="rId107" xr:uid="{4FBB9735-636E-4171-925E-274C06A49D11}"/>
    <hyperlink ref="T278" r:id="rId108" xr:uid="{2C18E6A3-5D7E-45E0-AD9C-CA290DBF4E2B}"/>
    <hyperlink ref="T279" r:id="rId109" xr:uid="{6AAC7FDA-30EB-4A57-9BD3-D87BE6D1AB44}"/>
    <hyperlink ref="T280" r:id="rId110" xr:uid="{4CE6A7C1-169B-4F67-9625-1705A92B3C7B}"/>
    <hyperlink ref="T281" r:id="rId111" xr:uid="{8CAFADB7-4AC8-4430-8ABD-00DAA5BC70E3}"/>
    <hyperlink ref="T282" r:id="rId112" xr:uid="{2D3B95EB-BA01-494D-A60A-08B14958A76B}"/>
    <hyperlink ref="T283" r:id="rId113" xr:uid="{5481DB50-83A6-4F78-B1DB-63986EDD002E}"/>
    <hyperlink ref="T284" r:id="rId114" xr:uid="{CB649640-8C29-4C05-981D-19DC8AEF1D79}"/>
    <hyperlink ref="T285" r:id="rId115" xr:uid="{79FBDEE6-80B0-41A9-84F9-DB3D3AC0EB62}"/>
    <hyperlink ref="T286" r:id="rId116" xr:uid="{B9D9A8FE-A1A5-425F-881E-ED107D301D59}"/>
    <hyperlink ref="T287" r:id="rId117" xr:uid="{2D8D8B4E-CD45-4318-B4A4-13C234D84AD0}"/>
    <hyperlink ref="T288" r:id="rId118" xr:uid="{D82A8DCE-9883-4905-BC40-E13A3834D7CD}"/>
    <hyperlink ref="T289" r:id="rId119" xr:uid="{B328BC20-81D5-4B99-93FE-D4D7CEBC9214}"/>
    <hyperlink ref="T290" r:id="rId120" xr:uid="{1B59F93D-6F34-48C6-878C-B99F0376650E}"/>
    <hyperlink ref="T291" r:id="rId121" xr:uid="{0BCC6784-731B-4F0D-84DF-4D430DC43FF6}"/>
    <hyperlink ref="T292" r:id="rId122" xr:uid="{A221FBE1-D86C-482C-BB2C-EFCF0AFB8E2A}"/>
    <hyperlink ref="T219" r:id="rId123" xr:uid="{7752C749-CFED-4A41-A1BE-DDF67FFFC8F8}"/>
  </hyperlinks>
  <printOptions gridLines="1"/>
  <pageMargins left="0.70866141732283472" right="0.70866141732283472" top="0.74803149606299213" bottom="0.74803149606299213" header="0.31496062992125984" footer="0.31496062992125984"/>
  <pageSetup paperSize="8" scale="40" fitToHeight="4" orientation="landscape" r:id="rId124"/>
  <headerFooter>
    <oddHeader>&amp;L&amp;"-,Bold"&amp;14Contracts Register October 2018</oddHeader>
  </headerFooter>
  <legacyDrawing r:id="rId125"/>
  <tableParts count="1">
    <tablePart r:id="rId126"/>
  </tableParts>
  <extLst>
    <ext xmlns:x14="http://schemas.microsoft.com/office/spreadsheetml/2009/9/main" uri="{CCE6A557-97BC-4b89-ADB6-D9C93CAAB3DF}">
      <x14:dataValidations xmlns:xm="http://schemas.microsoft.com/office/excel/2006/main" count="5">
        <x14:dataValidation type="list" allowBlank="1" showInputMessage="1" showErrorMessage="1" xr:uid="{C05D1376-FAD3-459E-94BF-E20ECD1B0429}">
          <x14:formula1>
            <xm:f>_xlfn.ANCHORARRAY(_xlfn.XLOOKUP(V39,Proclass3Lookup!$1:$1,Proclass3Lookup!$2:$2))</xm:f>
          </x14:formula1>
          <xm:sqref>W38</xm:sqref>
        </x14:dataValidation>
        <x14:dataValidation type="list" allowBlank="1" showInputMessage="1" showErrorMessage="1" xr:uid="{A56AC9EF-A464-4BEC-823A-0C13FD36D10D}">
          <x14:formula1>
            <xm:f>_xlfn.ANCHORARRAY(_xlfn.XLOOKUP(#REF!,Proclass2Lookup!$1:$1,Proclass2Lookup!$2:$2))</xm:f>
          </x14:formula1>
          <xm:sqref>U71</xm:sqref>
        </x14:dataValidation>
        <x14:dataValidation type="list" allowBlank="1" showInputMessage="1" showErrorMessage="1" xr:uid="{51CC0B4E-19B3-4669-89F7-B7B9EF986BC4}">
          <x14:formula1>
            <xm:f>_xlfn.ANCHORARRAY(_xlfn.XLOOKUP(V2,Proclass3Lookup!$1:$1,Proclass3Lookup!$2:$2))</xm:f>
          </x14:formula1>
          <xm:sqref>W2:W37 W40:W216 W219:W227 W229:W292 W294:W1048576</xm:sqref>
        </x14:dataValidation>
        <x14:dataValidation type="list" allowBlank="1" showInputMessage="1" showErrorMessage="1" xr:uid="{869D4B67-F055-40A7-900F-42DD4D9218E2}">
          <x14:formula1>
            <xm:f>_xlfn.ANCHORARRAY(_xlfn.XLOOKUP(U2,Proclass2Lookup!$1:$1,Proclass2Lookup!$2:$2))</xm:f>
          </x14:formula1>
          <xm:sqref>V2:V216 V219:V292 V294:V1048576</xm:sqref>
        </x14:dataValidation>
        <x14:dataValidation type="list" allowBlank="1" showInputMessage="1" showErrorMessage="1" xr:uid="{3B3C0EBF-4ABD-4814-9682-591C24E26F38}">
          <x14:formula1>
            <xm:f>_xlfn.ANCHORARRAY(_xlfn.XLOOKUP(#REF!,Proclass3Lookup!$1:$1,Proclass3Lookup!$2:$2))</xm:f>
          </x14:formula1>
          <xm:sqref>V277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3ED1A-A7C6-482A-8843-4E70E8250417}">
  <dimension ref="A1:H3"/>
  <sheetViews>
    <sheetView workbookViewId="0"/>
  </sheetViews>
  <sheetFormatPr defaultRowHeight="15" x14ac:dyDescent="0.25"/>
  <cols>
    <col min="1" max="1" width="11.42578125" bestFit="1" customWidth="1"/>
    <col min="2" max="2" width="9.85546875" bestFit="1" customWidth="1"/>
    <col min="3" max="3" width="10.5703125" bestFit="1" customWidth="1"/>
    <col min="4" max="4" width="12.140625" bestFit="1" customWidth="1"/>
    <col min="5" max="5" width="9.5703125" bestFit="1" customWidth="1"/>
    <col min="6" max="6" width="11.140625" bestFit="1" customWidth="1"/>
    <col min="7" max="7" width="9.5703125" bestFit="1" customWidth="1"/>
    <col min="8" max="8" width="32.5703125" bestFit="1" customWidth="1"/>
  </cols>
  <sheetData>
    <row r="1" spans="1:8" x14ac:dyDescent="0.25">
      <c r="A1" t="s">
        <v>40</v>
      </c>
    </row>
    <row r="2" spans="1:8" ht="4.5" customHeight="1" x14ac:dyDescent="0.25"/>
    <row r="3" spans="1:8" x14ac:dyDescent="0.25">
      <c r="A3" t="s">
        <v>41</v>
      </c>
      <c r="B3" t="s">
        <v>42</v>
      </c>
      <c r="C3" t="s">
        <v>43</v>
      </c>
      <c r="D3" t="s">
        <v>44</v>
      </c>
      <c r="E3" t="s">
        <v>45</v>
      </c>
      <c r="F3" t="s">
        <v>46</v>
      </c>
      <c r="G3" t="s">
        <v>47</v>
      </c>
      <c r="H3" t="s">
        <v>48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C252A-D9CF-4F17-B655-6FE2022661FD}">
  <dimension ref="A1:E631"/>
  <sheetViews>
    <sheetView zoomScale="115" zoomScaleNormal="115" workbookViewId="0">
      <selection activeCell="B2" sqref="B2"/>
    </sheetView>
  </sheetViews>
  <sheetFormatPr defaultRowHeight="15" x14ac:dyDescent="0.25"/>
  <cols>
    <col min="1" max="1" width="9.7109375" bestFit="1" customWidth="1"/>
    <col min="2" max="2" width="47.42578125" bestFit="1" customWidth="1"/>
    <col min="3" max="3" width="45.42578125" bestFit="1" customWidth="1"/>
    <col min="4" max="4" width="52.5703125" bestFit="1" customWidth="1"/>
    <col min="5" max="5" width="89.42578125" bestFit="1" customWidth="1"/>
  </cols>
  <sheetData>
    <row r="1" spans="1:5" x14ac:dyDescent="0.25">
      <c r="A1" s="60" t="s">
        <v>718</v>
      </c>
      <c r="B1" s="61" t="s">
        <v>719</v>
      </c>
      <c r="C1" s="61" t="s">
        <v>720</v>
      </c>
      <c r="D1" s="61" t="s">
        <v>721</v>
      </c>
      <c r="E1" s="62" t="s">
        <v>722</v>
      </c>
    </row>
    <row r="2" spans="1:5" x14ac:dyDescent="0.25">
      <c r="A2" s="63"/>
      <c r="B2" s="64"/>
      <c r="C2" s="64"/>
      <c r="D2" s="64"/>
      <c r="E2" s="65"/>
    </row>
    <row r="3" spans="1:5" x14ac:dyDescent="0.25">
      <c r="A3" s="63">
        <v>290000</v>
      </c>
      <c r="B3" s="64" t="s">
        <v>614</v>
      </c>
      <c r="C3" s="64" t="s">
        <v>708</v>
      </c>
      <c r="D3" s="64" t="s">
        <v>708</v>
      </c>
      <c r="E3" s="65" t="s">
        <v>723</v>
      </c>
    </row>
    <row r="4" spans="1:5" x14ac:dyDescent="0.25">
      <c r="A4" s="66">
        <v>291000</v>
      </c>
      <c r="B4" s="64" t="s">
        <v>614</v>
      </c>
      <c r="C4" s="64" t="s">
        <v>724</v>
      </c>
      <c r="D4" s="64" t="s">
        <v>708</v>
      </c>
      <c r="E4" s="65" t="s">
        <v>723</v>
      </c>
    </row>
    <row r="5" spans="1:5" x14ac:dyDescent="0.25">
      <c r="A5" s="66">
        <v>291100</v>
      </c>
      <c r="B5" s="64" t="s">
        <v>614</v>
      </c>
      <c r="C5" s="64" t="s">
        <v>725</v>
      </c>
      <c r="D5" s="64" t="s">
        <v>708</v>
      </c>
      <c r="E5" s="65" t="s">
        <v>32</v>
      </c>
    </row>
    <row r="6" spans="1:5" x14ac:dyDescent="0.25">
      <c r="A6" s="66">
        <v>291120</v>
      </c>
      <c r="B6" s="64" t="s">
        <v>614</v>
      </c>
      <c r="C6" s="64" t="s">
        <v>726</v>
      </c>
      <c r="D6" s="64" t="s">
        <v>708</v>
      </c>
      <c r="E6" s="65" t="s">
        <v>727</v>
      </c>
    </row>
    <row r="7" spans="1:5" x14ac:dyDescent="0.25">
      <c r="A7" s="66">
        <v>291200</v>
      </c>
      <c r="B7" s="64" t="s">
        <v>614</v>
      </c>
      <c r="C7" s="64" t="s">
        <v>728</v>
      </c>
      <c r="D7" s="64" t="s">
        <v>708</v>
      </c>
      <c r="E7" s="65" t="s">
        <v>32</v>
      </c>
    </row>
    <row r="8" spans="1:5" x14ac:dyDescent="0.25">
      <c r="A8" s="66">
        <v>291300</v>
      </c>
      <c r="B8" s="64" t="s">
        <v>614</v>
      </c>
      <c r="C8" s="64" t="s">
        <v>615</v>
      </c>
      <c r="D8" s="64" t="s">
        <v>708</v>
      </c>
      <c r="E8" s="65" t="s">
        <v>32</v>
      </c>
    </row>
    <row r="9" spans="1:5" x14ac:dyDescent="0.25">
      <c r="A9" s="66">
        <v>291110</v>
      </c>
      <c r="B9" s="64" t="s">
        <v>614</v>
      </c>
      <c r="C9" s="64" t="s">
        <v>729</v>
      </c>
      <c r="D9" s="64" t="s">
        <v>708</v>
      </c>
      <c r="E9" s="65" t="s">
        <v>730</v>
      </c>
    </row>
    <row r="10" spans="1:5" x14ac:dyDescent="0.25">
      <c r="A10" s="66">
        <v>291400</v>
      </c>
      <c r="B10" s="64" t="s">
        <v>614</v>
      </c>
      <c r="C10" s="64" t="s">
        <v>731</v>
      </c>
      <c r="D10" s="64" t="s">
        <v>708</v>
      </c>
      <c r="E10" s="65" t="s">
        <v>32</v>
      </c>
    </row>
    <row r="11" spans="1:5" x14ac:dyDescent="0.25">
      <c r="A11" s="66">
        <v>299999</v>
      </c>
      <c r="B11" s="64" t="s">
        <v>614</v>
      </c>
      <c r="C11" s="64" t="s">
        <v>421</v>
      </c>
      <c r="D11" s="64" t="s">
        <v>708</v>
      </c>
      <c r="E11" s="65" t="s">
        <v>723</v>
      </c>
    </row>
    <row r="12" spans="1:5" x14ac:dyDescent="0.25">
      <c r="A12" s="66"/>
      <c r="B12" s="64"/>
      <c r="C12" s="64" t="s">
        <v>708</v>
      </c>
      <c r="D12" s="64" t="s">
        <v>708</v>
      </c>
      <c r="E12" s="65"/>
    </row>
    <row r="13" spans="1:5" x14ac:dyDescent="0.25">
      <c r="A13" s="66">
        <v>100000</v>
      </c>
      <c r="B13" s="64" t="s">
        <v>411</v>
      </c>
      <c r="C13" s="64" t="s">
        <v>708</v>
      </c>
      <c r="D13" s="64" t="s">
        <v>708</v>
      </c>
      <c r="E13" s="65" t="s">
        <v>732</v>
      </c>
    </row>
    <row r="14" spans="1:5" x14ac:dyDescent="0.25">
      <c r="A14" s="63">
        <v>101000</v>
      </c>
      <c r="B14" s="64" t="s">
        <v>411</v>
      </c>
      <c r="C14" s="64" t="s">
        <v>733</v>
      </c>
      <c r="D14" s="64" t="s">
        <v>708</v>
      </c>
      <c r="E14" s="65" t="s">
        <v>732</v>
      </c>
    </row>
    <row r="15" spans="1:5" x14ac:dyDescent="0.25">
      <c r="A15" s="63">
        <v>101100</v>
      </c>
      <c r="B15" s="64" t="s">
        <v>411</v>
      </c>
      <c r="C15" s="64" t="s">
        <v>734</v>
      </c>
      <c r="D15" s="64" t="s">
        <v>708</v>
      </c>
      <c r="E15" s="65" t="s">
        <v>732</v>
      </c>
    </row>
    <row r="16" spans="1:5" x14ac:dyDescent="0.25">
      <c r="A16" s="63">
        <v>101200</v>
      </c>
      <c r="B16" s="64" t="s">
        <v>411</v>
      </c>
      <c r="C16" s="64" t="s">
        <v>735</v>
      </c>
      <c r="D16" s="64" t="s">
        <v>708</v>
      </c>
      <c r="E16" s="65" t="s">
        <v>732</v>
      </c>
    </row>
    <row r="17" spans="1:5" x14ac:dyDescent="0.25">
      <c r="A17" s="63">
        <v>101300</v>
      </c>
      <c r="B17" s="64" t="s">
        <v>411</v>
      </c>
      <c r="C17" s="64" t="s">
        <v>736</v>
      </c>
      <c r="D17" s="64" t="s">
        <v>708</v>
      </c>
      <c r="E17" s="65" t="s">
        <v>732</v>
      </c>
    </row>
    <row r="18" spans="1:5" x14ac:dyDescent="0.25">
      <c r="A18" s="63">
        <v>101400</v>
      </c>
      <c r="B18" s="64" t="s">
        <v>411</v>
      </c>
      <c r="C18" s="64" t="s">
        <v>737</v>
      </c>
      <c r="D18" s="64" t="s">
        <v>708</v>
      </c>
      <c r="E18" s="65" t="s">
        <v>732</v>
      </c>
    </row>
    <row r="19" spans="1:5" x14ac:dyDescent="0.25">
      <c r="A19" s="63">
        <v>101500</v>
      </c>
      <c r="B19" s="64" t="s">
        <v>411</v>
      </c>
      <c r="C19" s="64" t="s">
        <v>542</v>
      </c>
      <c r="D19" s="64" t="s">
        <v>708</v>
      </c>
      <c r="E19" s="65" t="s">
        <v>732</v>
      </c>
    </row>
    <row r="20" spans="1:5" x14ac:dyDescent="0.25">
      <c r="A20" s="63">
        <v>101600</v>
      </c>
      <c r="B20" s="64" t="s">
        <v>411</v>
      </c>
      <c r="C20" s="64" t="s">
        <v>738</v>
      </c>
      <c r="D20" s="64" t="s">
        <v>708</v>
      </c>
      <c r="E20" s="65" t="s">
        <v>739</v>
      </c>
    </row>
    <row r="21" spans="1:5" x14ac:dyDescent="0.25">
      <c r="A21" s="63">
        <v>101610</v>
      </c>
      <c r="B21" s="64" t="s">
        <v>411</v>
      </c>
      <c r="C21" s="64" t="s">
        <v>738</v>
      </c>
      <c r="D21" s="64" t="s">
        <v>740</v>
      </c>
      <c r="E21" s="65" t="s">
        <v>739</v>
      </c>
    </row>
    <row r="22" spans="1:5" x14ac:dyDescent="0.25">
      <c r="A22" s="63">
        <v>101611</v>
      </c>
      <c r="B22" s="64" t="s">
        <v>411</v>
      </c>
      <c r="C22" s="64" t="s">
        <v>738</v>
      </c>
      <c r="D22" s="64" t="s">
        <v>741</v>
      </c>
      <c r="E22" s="65" t="s">
        <v>739</v>
      </c>
    </row>
    <row r="23" spans="1:5" x14ac:dyDescent="0.25">
      <c r="A23" s="63">
        <v>101699</v>
      </c>
      <c r="B23" s="64" t="s">
        <v>411</v>
      </c>
      <c r="C23" s="64" t="s">
        <v>738</v>
      </c>
      <c r="D23" s="64" t="s">
        <v>421</v>
      </c>
      <c r="E23" s="65" t="s">
        <v>739</v>
      </c>
    </row>
    <row r="24" spans="1:5" x14ac:dyDescent="0.25">
      <c r="A24" s="63">
        <v>101700</v>
      </c>
      <c r="B24" s="64" t="s">
        <v>411</v>
      </c>
      <c r="C24" s="64" t="s">
        <v>742</v>
      </c>
      <c r="D24" s="64" t="s">
        <v>708</v>
      </c>
      <c r="E24" s="65" t="s">
        <v>732</v>
      </c>
    </row>
    <row r="25" spans="1:5" x14ac:dyDescent="0.25">
      <c r="A25" s="63">
        <v>102600</v>
      </c>
      <c r="B25" s="64" t="s">
        <v>411</v>
      </c>
      <c r="C25" s="64" t="s">
        <v>743</v>
      </c>
      <c r="D25" s="64"/>
      <c r="E25" s="65" t="s">
        <v>732</v>
      </c>
    </row>
    <row r="26" spans="1:5" x14ac:dyDescent="0.25">
      <c r="A26" s="63">
        <v>101800</v>
      </c>
      <c r="B26" s="64" t="s">
        <v>411</v>
      </c>
      <c r="C26" s="64" t="s">
        <v>744</v>
      </c>
      <c r="D26" s="64" t="s">
        <v>708</v>
      </c>
      <c r="E26" s="65" t="s">
        <v>732</v>
      </c>
    </row>
    <row r="27" spans="1:5" x14ac:dyDescent="0.25">
      <c r="A27" s="63">
        <v>101900</v>
      </c>
      <c r="B27" s="64" t="s">
        <v>411</v>
      </c>
      <c r="C27" s="64" t="s">
        <v>709</v>
      </c>
      <c r="D27" s="64" t="s">
        <v>708</v>
      </c>
      <c r="E27" s="65" t="s">
        <v>732</v>
      </c>
    </row>
    <row r="28" spans="1:5" x14ac:dyDescent="0.25">
      <c r="A28" s="63">
        <v>102000</v>
      </c>
      <c r="B28" s="64" t="s">
        <v>411</v>
      </c>
      <c r="C28" s="64" t="s">
        <v>745</v>
      </c>
      <c r="D28" s="64" t="s">
        <v>708</v>
      </c>
      <c r="E28" s="65" t="s">
        <v>746</v>
      </c>
    </row>
    <row r="29" spans="1:5" x14ac:dyDescent="0.25">
      <c r="A29" s="63">
        <v>102100</v>
      </c>
      <c r="B29" s="64" t="s">
        <v>411</v>
      </c>
      <c r="C29" s="64" t="s">
        <v>747</v>
      </c>
      <c r="D29" s="64" t="s">
        <v>708</v>
      </c>
      <c r="E29" s="65" t="s">
        <v>732</v>
      </c>
    </row>
    <row r="30" spans="1:5" x14ac:dyDescent="0.25">
      <c r="A30" s="63">
        <v>102200</v>
      </c>
      <c r="B30" s="64" t="s">
        <v>411</v>
      </c>
      <c r="C30" s="64" t="s">
        <v>412</v>
      </c>
      <c r="D30" s="64" t="s">
        <v>708</v>
      </c>
      <c r="E30" s="65" t="s">
        <v>732</v>
      </c>
    </row>
    <row r="31" spans="1:5" x14ac:dyDescent="0.25">
      <c r="A31" s="63">
        <v>102300</v>
      </c>
      <c r="B31" s="64" t="s">
        <v>411</v>
      </c>
      <c r="C31" s="64" t="s">
        <v>748</v>
      </c>
      <c r="D31" s="64" t="s">
        <v>708</v>
      </c>
      <c r="E31" s="65" t="s">
        <v>732</v>
      </c>
    </row>
    <row r="32" spans="1:5" x14ac:dyDescent="0.25">
      <c r="A32" s="63">
        <v>102400</v>
      </c>
      <c r="B32" s="64" t="s">
        <v>411</v>
      </c>
      <c r="C32" s="64" t="s">
        <v>749</v>
      </c>
      <c r="D32" s="64" t="s">
        <v>708</v>
      </c>
      <c r="E32" s="65" t="s">
        <v>732</v>
      </c>
    </row>
    <row r="33" spans="1:5" x14ac:dyDescent="0.25">
      <c r="A33" s="63">
        <v>102500</v>
      </c>
      <c r="B33" s="64" t="s">
        <v>411</v>
      </c>
      <c r="C33" s="64" t="s">
        <v>750</v>
      </c>
      <c r="D33" s="64" t="s">
        <v>708</v>
      </c>
      <c r="E33" s="65" t="s">
        <v>732</v>
      </c>
    </row>
    <row r="34" spans="1:5" x14ac:dyDescent="0.25">
      <c r="A34" s="63">
        <v>109999</v>
      </c>
      <c r="B34" s="64" t="s">
        <v>411</v>
      </c>
      <c r="C34" s="64" t="s">
        <v>421</v>
      </c>
      <c r="D34" s="64" t="s">
        <v>708</v>
      </c>
      <c r="E34" s="65" t="s">
        <v>732</v>
      </c>
    </row>
    <row r="35" spans="1:5" x14ac:dyDescent="0.25">
      <c r="A35" s="67"/>
      <c r="B35" s="64"/>
      <c r="C35" s="64" t="s">
        <v>708</v>
      </c>
      <c r="D35" s="64" t="s">
        <v>708</v>
      </c>
      <c r="E35" s="65"/>
    </row>
    <row r="36" spans="1:5" x14ac:dyDescent="0.25">
      <c r="A36" s="67">
        <v>110000</v>
      </c>
      <c r="B36" s="64" t="s">
        <v>404</v>
      </c>
      <c r="C36" s="68" t="s">
        <v>708</v>
      </c>
      <c r="D36" s="64" t="s">
        <v>708</v>
      </c>
      <c r="E36" s="65" t="s">
        <v>723</v>
      </c>
    </row>
    <row r="37" spans="1:5" x14ac:dyDescent="0.25">
      <c r="A37" s="67">
        <v>111000</v>
      </c>
      <c r="B37" s="64" t="s">
        <v>404</v>
      </c>
      <c r="C37" s="64" t="s">
        <v>751</v>
      </c>
      <c r="D37" s="64" t="s">
        <v>708</v>
      </c>
      <c r="E37" s="65" t="s">
        <v>746</v>
      </c>
    </row>
    <row r="38" spans="1:5" x14ac:dyDescent="0.25">
      <c r="A38" s="67">
        <v>111310</v>
      </c>
      <c r="B38" s="64" t="s">
        <v>404</v>
      </c>
      <c r="C38" s="64" t="s">
        <v>752</v>
      </c>
      <c r="D38" s="64" t="s">
        <v>708</v>
      </c>
      <c r="E38" s="65" t="s">
        <v>753</v>
      </c>
    </row>
    <row r="39" spans="1:5" x14ac:dyDescent="0.25">
      <c r="A39" s="67">
        <v>111100</v>
      </c>
      <c r="B39" s="64" t="s">
        <v>404</v>
      </c>
      <c r="C39" s="64" t="s">
        <v>405</v>
      </c>
      <c r="D39" s="64" t="s">
        <v>708</v>
      </c>
      <c r="E39" s="65" t="s">
        <v>732</v>
      </c>
    </row>
    <row r="40" spans="1:5" x14ac:dyDescent="0.25">
      <c r="A40" s="67">
        <v>111120</v>
      </c>
      <c r="B40" s="64" t="s">
        <v>404</v>
      </c>
      <c r="C40" s="64" t="s">
        <v>405</v>
      </c>
      <c r="D40" s="64" t="s">
        <v>754</v>
      </c>
      <c r="E40" s="65" t="s">
        <v>746</v>
      </c>
    </row>
    <row r="41" spans="1:5" x14ac:dyDescent="0.25">
      <c r="A41" s="67">
        <v>111110</v>
      </c>
      <c r="B41" s="64" t="s">
        <v>404</v>
      </c>
      <c r="C41" s="64" t="s">
        <v>405</v>
      </c>
      <c r="D41" s="64" t="s">
        <v>406</v>
      </c>
      <c r="E41" s="69" t="s">
        <v>32</v>
      </c>
    </row>
    <row r="42" spans="1:5" x14ac:dyDescent="0.25">
      <c r="A42" s="67">
        <v>111199</v>
      </c>
      <c r="B42" s="68" t="s">
        <v>404</v>
      </c>
      <c r="C42" s="68" t="s">
        <v>405</v>
      </c>
      <c r="D42" s="68" t="s">
        <v>421</v>
      </c>
      <c r="E42" s="70" t="s">
        <v>746</v>
      </c>
    </row>
    <row r="43" spans="1:5" x14ac:dyDescent="0.25">
      <c r="A43" s="67">
        <v>111200</v>
      </c>
      <c r="B43" s="68" t="s">
        <v>404</v>
      </c>
      <c r="C43" s="68" t="s">
        <v>755</v>
      </c>
      <c r="D43" s="71" t="s">
        <v>708</v>
      </c>
      <c r="E43" s="70" t="s">
        <v>746</v>
      </c>
    </row>
    <row r="44" spans="1:5" x14ac:dyDescent="0.25">
      <c r="A44" s="67">
        <v>111210</v>
      </c>
      <c r="B44" s="68" t="s">
        <v>404</v>
      </c>
      <c r="C44" s="68" t="s">
        <v>755</v>
      </c>
      <c r="D44" s="68" t="s">
        <v>756</v>
      </c>
      <c r="E44" s="70" t="s">
        <v>746</v>
      </c>
    </row>
    <row r="45" spans="1:5" x14ac:dyDescent="0.25">
      <c r="A45" s="67">
        <v>111299</v>
      </c>
      <c r="B45" s="68" t="s">
        <v>404</v>
      </c>
      <c r="C45" s="68" t="s">
        <v>755</v>
      </c>
      <c r="D45" s="68" t="s">
        <v>421</v>
      </c>
      <c r="E45" s="70" t="s">
        <v>746</v>
      </c>
    </row>
    <row r="46" spans="1:5" x14ac:dyDescent="0.25">
      <c r="A46" s="67">
        <v>111220</v>
      </c>
      <c r="B46" s="64" t="s">
        <v>404</v>
      </c>
      <c r="C46" s="64" t="s">
        <v>757</v>
      </c>
      <c r="D46" s="64" t="s">
        <v>708</v>
      </c>
      <c r="E46" s="69" t="s">
        <v>32</v>
      </c>
    </row>
    <row r="47" spans="1:5" x14ac:dyDescent="0.25">
      <c r="A47" s="67">
        <v>111230</v>
      </c>
      <c r="B47" s="64" t="s">
        <v>404</v>
      </c>
      <c r="C47" s="64" t="s">
        <v>758</v>
      </c>
      <c r="D47" s="64" t="s">
        <v>708</v>
      </c>
      <c r="E47" s="65" t="s">
        <v>723</v>
      </c>
    </row>
    <row r="48" spans="1:5" x14ac:dyDescent="0.25">
      <c r="A48" s="67">
        <v>111240</v>
      </c>
      <c r="B48" s="64" t="s">
        <v>404</v>
      </c>
      <c r="C48" s="64" t="s">
        <v>758</v>
      </c>
      <c r="D48" s="64" t="s">
        <v>759</v>
      </c>
      <c r="E48" s="65" t="s">
        <v>723</v>
      </c>
    </row>
    <row r="49" spans="1:5" x14ac:dyDescent="0.25">
      <c r="A49" s="63">
        <v>111250</v>
      </c>
      <c r="B49" s="64" t="s">
        <v>404</v>
      </c>
      <c r="C49" s="64" t="s">
        <v>758</v>
      </c>
      <c r="D49" s="64" t="s">
        <v>760</v>
      </c>
      <c r="E49" s="69" t="s">
        <v>32</v>
      </c>
    </row>
    <row r="50" spans="1:5" x14ac:dyDescent="0.25">
      <c r="A50" s="63">
        <v>111599</v>
      </c>
      <c r="B50" s="72" t="s">
        <v>404</v>
      </c>
      <c r="C50" s="64" t="s">
        <v>758</v>
      </c>
      <c r="D50" s="64" t="s">
        <v>421</v>
      </c>
      <c r="E50" s="65" t="s">
        <v>723</v>
      </c>
    </row>
    <row r="51" spans="1:5" x14ac:dyDescent="0.25">
      <c r="A51" s="73">
        <v>111311</v>
      </c>
      <c r="B51" s="72" t="s">
        <v>404</v>
      </c>
      <c r="C51" s="72" t="s">
        <v>761</v>
      </c>
      <c r="D51" s="72" t="s">
        <v>708</v>
      </c>
      <c r="E51" s="69" t="s">
        <v>32</v>
      </c>
    </row>
    <row r="52" spans="1:5" x14ac:dyDescent="0.25">
      <c r="A52" s="74">
        <v>111400</v>
      </c>
      <c r="B52" s="64" t="s">
        <v>404</v>
      </c>
      <c r="C52" s="64" t="s">
        <v>762</v>
      </c>
      <c r="D52" s="64" t="s">
        <v>708</v>
      </c>
      <c r="E52" s="65" t="s">
        <v>732</v>
      </c>
    </row>
    <row r="53" spans="1:5" x14ac:dyDescent="0.25">
      <c r="A53" s="74">
        <v>119999</v>
      </c>
      <c r="B53" s="64" t="s">
        <v>404</v>
      </c>
      <c r="C53" s="64" t="s">
        <v>421</v>
      </c>
      <c r="D53" s="64" t="s">
        <v>708</v>
      </c>
      <c r="E53" s="65" t="s">
        <v>723</v>
      </c>
    </row>
    <row r="54" spans="1:5" x14ac:dyDescent="0.25">
      <c r="A54" s="74"/>
      <c r="B54" s="64"/>
      <c r="C54" s="64" t="s">
        <v>708</v>
      </c>
      <c r="D54" s="64" t="s">
        <v>708</v>
      </c>
      <c r="E54" s="65"/>
    </row>
    <row r="55" spans="1:5" x14ac:dyDescent="0.25">
      <c r="A55" s="74">
        <v>120000</v>
      </c>
      <c r="B55" s="64" t="s">
        <v>763</v>
      </c>
      <c r="C55" s="64" t="s">
        <v>708</v>
      </c>
      <c r="D55" s="64" t="s">
        <v>708</v>
      </c>
      <c r="E55" s="65" t="s">
        <v>723</v>
      </c>
    </row>
    <row r="56" spans="1:5" x14ac:dyDescent="0.25">
      <c r="A56" s="63">
        <v>121300</v>
      </c>
      <c r="B56" s="64" t="s">
        <v>763</v>
      </c>
      <c r="C56" s="64" t="s">
        <v>764</v>
      </c>
      <c r="D56" s="64" t="s">
        <v>708</v>
      </c>
      <c r="E56" s="65" t="s">
        <v>32</v>
      </c>
    </row>
    <row r="57" spans="1:5" x14ac:dyDescent="0.25">
      <c r="A57" s="63">
        <v>121000</v>
      </c>
      <c r="B57" s="64" t="s">
        <v>763</v>
      </c>
      <c r="C57" s="64" t="s">
        <v>765</v>
      </c>
      <c r="D57" s="64" t="s">
        <v>708</v>
      </c>
      <c r="E57" s="65" t="s">
        <v>32</v>
      </c>
    </row>
    <row r="58" spans="1:5" x14ac:dyDescent="0.25">
      <c r="A58" s="75">
        <v>121100</v>
      </c>
      <c r="B58" s="64" t="s">
        <v>763</v>
      </c>
      <c r="C58" s="64" t="s">
        <v>766</v>
      </c>
      <c r="D58" s="64" t="s">
        <v>708</v>
      </c>
      <c r="E58" s="65" t="s">
        <v>732</v>
      </c>
    </row>
    <row r="59" spans="1:5" x14ac:dyDescent="0.25">
      <c r="A59" s="75">
        <v>121200</v>
      </c>
      <c r="B59" s="64" t="s">
        <v>763</v>
      </c>
      <c r="C59" s="64" t="s">
        <v>406</v>
      </c>
      <c r="D59" s="64" t="s">
        <v>708</v>
      </c>
      <c r="E59" s="65" t="s">
        <v>32</v>
      </c>
    </row>
    <row r="60" spans="1:5" x14ac:dyDescent="0.25">
      <c r="A60" s="75">
        <v>129999</v>
      </c>
      <c r="B60" s="64" t="s">
        <v>763</v>
      </c>
      <c r="C60" s="64" t="s">
        <v>421</v>
      </c>
      <c r="D60" s="64" t="s">
        <v>708</v>
      </c>
      <c r="E60" s="65" t="s">
        <v>723</v>
      </c>
    </row>
    <row r="61" spans="1:5" x14ac:dyDescent="0.25">
      <c r="A61" s="75"/>
      <c r="B61" s="64"/>
      <c r="C61" s="64" t="s">
        <v>708</v>
      </c>
      <c r="D61" s="64" t="s">
        <v>708</v>
      </c>
      <c r="E61" s="65"/>
    </row>
    <row r="62" spans="1:5" x14ac:dyDescent="0.25">
      <c r="A62" s="76">
        <v>130000</v>
      </c>
      <c r="B62" s="68" t="s">
        <v>413</v>
      </c>
      <c r="C62" s="68" t="s">
        <v>708</v>
      </c>
      <c r="D62" s="68" t="s">
        <v>708</v>
      </c>
      <c r="E62" s="65" t="s">
        <v>723</v>
      </c>
    </row>
    <row r="63" spans="1:5" x14ac:dyDescent="0.25">
      <c r="A63" s="76">
        <v>131000</v>
      </c>
      <c r="B63" s="68" t="s">
        <v>413</v>
      </c>
      <c r="C63" s="68" t="s">
        <v>423</v>
      </c>
      <c r="D63" s="68" t="s">
        <v>708</v>
      </c>
      <c r="E63" s="77" t="s">
        <v>746</v>
      </c>
    </row>
    <row r="64" spans="1:5" x14ac:dyDescent="0.25">
      <c r="A64" s="76">
        <v>131010</v>
      </c>
      <c r="B64" s="68" t="s">
        <v>413</v>
      </c>
      <c r="C64" s="68" t="s">
        <v>423</v>
      </c>
      <c r="D64" s="68" t="s">
        <v>428</v>
      </c>
      <c r="E64" s="77" t="s">
        <v>767</v>
      </c>
    </row>
    <row r="65" spans="1:5" x14ac:dyDescent="0.25">
      <c r="A65" s="75">
        <v>131011</v>
      </c>
      <c r="B65" s="64" t="s">
        <v>413</v>
      </c>
      <c r="C65" s="64" t="s">
        <v>423</v>
      </c>
      <c r="D65" s="64" t="s">
        <v>768</v>
      </c>
      <c r="E65" s="65" t="s">
        <v>769</v>
      </c>
    </row>
    <row r="66" spans="1:5" x14ac:dyDescent="0.25">
      <c r="A66" s="75">
        <v>131099</v>
      </c>
      <c r="B66" s="64" t="s">
        <v>413</v>
      </c>
      <c r="C66" s="64" t="s">
        <v>423</v>
      </c>
      <c r="D66" s="64" t="s">
        <v>421</v>
      </c>
      <c r="E66" s="65" t="s">
        <v>746</v>
      </c>
    </row>
    <row r="67" spans="1:5" x14ac:dyDescent="0.25">
      <c r="A67" s="75">
        <v>131310</v>
      </c>
      <c r="B67" s="64" t="s">
        <v>413</v>
      </c>
      <c r="C67" s="64" t="s">
        <v>414</v>
      </c>
      <c r="D67" s="64" t="s">
        <v>708</v>
      </c>
      <c r="E67" s="65" t="s">
        <v>32</v>
      </c>
    </row>
    <row r="68" spans="1:5" x14ac:dyDescent="0.25">
      <c r="A68" s="75">
        <v>131320</v>
      </c>
      <c r="B68" s="64" t="s">
        <v>413</v>
      </c>
      <c r="C68" s="64" t="s">
        <v>414</v>
      </c>
      <c r="D68" s="64" t="s">
        <v>415</v>
      </c>
      <c r="E68" s="65" t="s">
        <v>770</v>
      </c>
    </row>
    <row r="69" spans="1:5" x14ac:dyDescent="0.25">
      <c r="A69" s="75">
        <v>131330</v>
      </c>
      <c r="B69" s="64" t="s">
        <v>413</v>
      </c>
      <c r="C69" s="64" t="s">
        <v>414</v>
      </c>
      <c r="D69" s="64" t="s">
        <v>771</v>
      </c>
      <c r="E69" s="65" t="s">
        <v>32</v>
      </c>
    </row>
    <row r="70" spans="1:5" x14ac:dyDescent="0.25">
      <c r="A70" s="63">
        <v>131340</v>
      </c>
      <c r="B70" s="64" t="s">
        <v>413</v>
      </c>
      <c r="C70" s="64" t="s">
        <v>414</v>
      </c>
      <c r="D70" s="64" t="s">
        <v>772</v>
      </c>
      <c r="E70" s="65" t="s">
        <v>773</v>
      </c>
    </row>
    <row r="71" spans="1:5" x14ac:dyDescent="0.25">
      <c r="A71" s="63">
        <v>131399</v>
      </c>
      <c r="B71" s="64" t="s">
        <v>413</v>
      </c>
      <c r="C71" s="64" t="s">
        <v>414</v>
      </c>
      <c r="D71" s="64" t="s">
        <v>421</v>
      </c>
      <c r="E71" s="65" t="s">
        <v>32</v>
      </c>
    </row>
    <row r="72" spans="1:5" x14ac:dyDescent="0.25">
      <c r="A72" s="78">
        <v>131100</v>
      </c>
      <c r="B72" s="64" t="s">
        <v>413</v>
      </c>
      <c r="C72" s="64" t="s">
        <v>774</v>
      </c>
      <c r="D72" s="64" t="s">
        <v>708</v>
      </c>
      <c r="E72" s="65" t="s">
        <v>732</v>
      </c>
    </row>
    <row r="73" spans="1:5" x14ac:dyDescent="0.25">
      <c r="A73" s="78">
        <v>131200</v>
      </c>
      <c r="B73" s="64" t="s">
        <v>413</v>
      </c>
      <c r="C73" s="64" t="s">
        <v>775</v>
      </c>
      <c r="D73" s="64" t="s">
        <v>708</v>
      </c>
      <c r="E73" s="65" t="s">
        <v>32</v>
      </c>
    </row>
    <row r="74" spans="1:5" x14ac:dyDescent="0.25">
      <c r="A74" s="78">
        <v>131311</v>
      </c>
      <c r="B74" s="64" t="s">
        <v>413</v>
      </c>
      <c r="C74" s="64" t="s">
        <v>776</v>
      </c>
      <c r="D74" s="64" t="s">
        <v>708</v>
      </c>
      <c r="E74" s="65" t="s">
        <v>32</v>
      </c>
    </row>
    <row r="75" spans="1:5" x14ac:dyDescent="0.25">
      <c r="A75" s="78">
        <v>131312</v>
      </c>
      <c r="B75" s="64" t="s">
        <v>413</v>
      </c>
      <c r="C75" s="64" t="s">
        <v>777</v>
      </c>
      <c r="D75" s="64" t="s">
        <v>708</v>
      </c>
      <c r="E75" s="65" t="s">
        <v>32</v>
      </c>
    </row>
    <row r="76" spans="1:5" x14ac:dyDescent="0.25">
      <c r="A76" s="78">
        <v>139999</v>
      </c>
      <c r="B76" s="72" t="s">
        <v>413</v>
      </c>
      <c r="C76" s="72" t="s">
        <v>421</v>
      </c>
      <c r="D76" s="72" t="s">
        <v>708</v>
      </c>
      <c r="E76" s="65" t="s">
        <v>723</v>
      </c>
    </row>
    <row r="77" spans="1:5" x14ac:dyDescent="0.25">
      <c r="A77" s="78"/>
      <c r="B77" s="64"/>
      <c r="C77" s="64" t="s">
        <v>708</v>
      </c>
      <c r="D77" s="64" t="s">
        <v>708</v>
      </c>
      <c r="E77" s="65"/>
    </row>
    <row r="78" spans="1:5" x14ac:dyDescent="0.25">
      <c r="A78" s="63">
        <v>140000</v>
      </c>
      <c r="B78" s="64" t="s">
        <v>778</v>
      </c>
      <c r="C78" s="64" t="s">
        <v>708</v>
      </c>
      <c r="D78" s="64" t="s">
        <v>708</v>
      </c>
      <c r="E78" s="65" t="s">
        <v>746</v>
      </c>
    </row>
    <row r="79" spans="1:5" x14ac:dyDescent="0.25">
      <c r="A79" s="63">
        <v>141000</v>
      </c>
      <c r="B79" s="64" t="s">
        <v>778</v>
      </c>
      <c r="C79" s="64" t="s">
        <v>779</v>
      </c>
      <c r="D79" s="64" t="s">
        <v>708</v>
      </c>
      <c r="E79" s="65" t="s">
        <v>746</v>
      </c>
    </row>
    <row r="80" spans="1:5" x14ac:dyDescent="0.25">
      <c r="A80" s="79">
        <v>141200</v>
      </c>
      <c r="B80" s="64" t="s">
        <v>778</v>
      </c>
      <c r="C80" s="64" t="s">
        <v>780</v>
      </c>
      <c r="D80" s="64" t="s">
        <v>708</v>
      </c>
      <c r="E80" s="65" t="s">
        <v>781</v>
      </c>
    </row>
    <row r="81" spans="1:5" x14ac:dyDescent="0.25">
      <c r="A81" s="63">
        <v>141100</v>
      </c>
      <c r="B81" s="64" t="s">
        <v>778</v>
      </c>
      <c r="C81" s="64" t="s">
        <v>782</v>
      </c>
      <c r="D81" s="64" t="s">
        <v>708</v>
      </c>
      <c r="E81" s="65" t="s">
        <v>783</v>
      </c>
    </row>
    <row r="82" spans="1:5" x14ac:dyDescent="0.25">
      <c r="A82" s="63">
        <v>141400</v>
      </c>
      <c r="B82" s="64" t="s">
        <v>778</v>
      </c>
      <c r="C82" s="64" t="s">
        <v>782</v>
      </c>
      <c r="D82" s="64" t="s">
        <v>784</v>
      </c>
      <c r="E82" s="65" t="s">
        <v>746</v>
      </c>
    </row>
    <row r="83" spans="1:5" x14ac:dyDescent="0.25">
      <c r="A83" s="79">
        <v>141110</v>
      </c>
      <c r="B83" s="64" t="s">
        <v>778</v>
      </c>
      <c r="C83" s="64" t="s">
        <v>782</v>
      </c>
      <c r="D83" s="64" t="s">
        <v>785</v>
      </c>
      <c r="E83" s="65" t="s">
        <v>786</v>
      </c>
    </row>
    <row r="84" spans="1:5" x14ac:dyDescent="0.25">
      <c r="A84" s="79">
        <v>141111</v>
      </c>
      <c r="B84" s="64" t="s">
        <v>778</v>
      </c>
      <c r="C84" s="64" t="s">
        <v>782</v>
      </c>
      <c r="D84" s="64" t="s">
        <v>787</v>
      </c>
      <c r="E84" s="65" t="s">
        <v>746</v>
      </c>
    </row>
    <row r="85" spans="1:5" x14ac:dyDescent="0.25">
      <c r="A85" s="79">
        <v>141199</v>
      </c>
      <c r="B85" s="64" t="s">
        <v>778</v>
      </c>
      <c r="C85" s="64" t="s">
        <v>782</v>
      </c>
      <c r="D85" s="64" t="s">
        <v>421</v>
      </c>
      <c r="E85" s="65" t="s">
        <v>746</v>
      </c>
    </row>
    <row r="86" spans="1:5" x14ac:dyDescent="0.25">
      <c r="A86" s="79">
        <v>141300</v>
      </c>
      <c r="B86" s="64" t="s">
        <v>778</v>
      </c>
      <c r="C86" s="64" t="s">
        <v>788</v>
      </c>
      <c r="D86" s="64" t="s">
        <v>708</v>
      </c>
      <c r="E86" s="65" t="s">
        <v>746</v>
      </c>
    </row>
    <row r="87" spans="1:5" x14ac:dyDescent="0.25">
      <c r="A87" s="79">
        <v>141310</v>
      </c>
      <c r="B87" s="64" t="s">
        <v>778</v>
      </c>
      <c r="C87" s="64" t="s">
        <v>788</v>
      </c>
      <c r="D87" s="64" t="s">
        <v>789</v>
      </c>
      <c r="E87" s="65" t="s">
        <v>790</v>
      </c>
    </row>
    <row r="88" spans="1:5" x14ac:dyDescent="0.25">
      <c r="A88" s="79">
        <v>141311</v>
      </c>
      <c r="B88" s="64" t="s">
        <v>778</v>
      </c>
      <c r="C88" s="64" t="s">
        <v>788</v>
      </c>
      <c r="D88" s="64" t="s">
        <v>791</v>
      </c>
      <c r="E88" s="65" t="s">
        <v>792</v>
      </c>
    </row>
    <row r="89" spans="1:5" x14ac:dyDescent="0.25">
      <c r="A89" s="79">
        <v>141312</v>
      </c>
      <c r="B89" s="64" t="s">
        <v>778</v>
      </c>
      <c r="C89" s="64" t="s">
        <v>788</v>
      </c>
      <c r="D89" s="64" t="s">
        <v>780</v>
      </c>
      <c r="E89" s="65" t="s">
        <v>781</v>
      </c>
    </row>
    <row r="90" spans="1:5" x14ac:dyDescent="0.25">
      <c r="A90" s="79">
        <v>141313</v>
      </c>
      <c r="B90" s="64" t="s">
        <v>778</v>
      </c>
      <c r="C90" s="64" t="s">
        <v>788</v>
      </c>
      <c r="D90" s="64" t="s">
        <v>793</v>
      </c>
      <c r="E90" s="65" t="s">
        <v>794</v>
      </c>
    </row>
    <row r="91" spans="1:5" x14ac:dyDescent="0.25">
      <c r="A91" s="79">
        <v>141314</v>
      </c>
      <c r="B91" s="64" t="s">
        <v>778</v>
      </c>
      <c r="C91" s="64" t="s">
        <v>788</v>
      </c>
      <c r="D91" s="64" t="s">
        <v>795</v>
      </c>
      <c r="E91" s="65" t="s">
        <v>796</v>
      </c>
    </row>
    <row r="92" spans="1:5" x14ac:dyDescent="0.25">
      <c r="A92" s="79">
        <v>141499</v>
      </c>
      <c r="B92" s="64" t="s">
        <v>778</v>
      </c>
      <c r="C92" s="64" t="s">
        <v>788</v>
      </c>
      <c r="D92" s="64" t="s">
        <v>421</v>
      </c>
      <c r="E92" s="65" t="s">
        <v>746</v>
      </c>
    </row>
    <row r="93" spans="1:5" x14ac:dyDescent="0.25">
      <c r="A93" s="79">
        <v>149999</v>
      </c>
      <c r="B93" s="64" t="s">
        <v>778</v>
      </c>
      <c r="C93" s="64" t="s">
        <v>421</v>
      </c>
      <c r="D93" s="64" t="s">
        <v>708</v>
      </c>
      <c r="E93" s="65" t="s">
        <v>746</v>
      </c>
    </row>
    <row r="94" spans="1:5" x14ac:dyDescent="0.25">
      <c r="A94" s="79"/>
      <c r="B94" s="64"/>
      <c r="C94" s="64" t="s">
        <v>708</v>
      </c>
      <c r="D94" s="64" t="s">
        <v>708</v>
      </c>
      <c r="E94" s="65"/>
    </row>
    <row r="95" spans="1:5" x14ac:dyDescent="0.25">
      <c r="A95" s="79">
        <v>150000</v>
      </c>
      <c r="B95" s="64" t="s">
        <v>360</v>
      </c>
      <c r="C95" s="64" t="s">
        <v>708</v>
      </c>
      <c r="D95" s="64" t="s">
        <v>708</v>
      </c>
      <c r="E95" s="65" t="s">
        <v>32</v>
      </c>
    </row>
    <row r="96" spans="1:5" x14ac:dyDescent="0.25">
      <c r="A96" s="79">
        <v>151000</v>
      </c>
      <c r="B96" s="64" t="s">
        <v>360</v>
      </c>
      <c r="C96" s="64" t="s">
        <v>797</v>
      </c>
      <c r="D96" s="64" t="s">
        <v>708</v>
      </c>
      <c r="E96" s="65" t="s">
        <v>32</v>
      </c>
    </row>
    <row r="97" spans="1:5" x14ac:dyDescent="0.25">
      <c r="A97" s="79">
        <v>151200</v>
      </c>
      <c r="B97" s="64" t="s">
        <v>360</v>
      </c>
      <c r="C97" s="64" t="s">
        <v>798</v>
      </c>
      <c r="D97" s="64" t="s">
        <v>708</v>
      </c>
      <c r="E97" s="65" t="s">
        <v>799</v>
      </c>
    </row>
    <row r="98" spans="1:5" x14ac:dyDescent="0.25">
      <c r="A98" s="63">
        <v>151900</v>
      </c>
      <c r="B98" s="64" t="s">
        <v>360</v>
      </c>
      <c r="C98" s="64" t="s">
        <v>429</v>
      </c>
      <c r="D98" s="64" t="s">
        <v>708</v>
      </c>
      <c r="E98" s="65" t="s">
        <v>32</v>
      </c>
    </row>
    <row r="99" spans="1:5" x14ac:dyDescent="0.25">
      <c r="A99" s="63">
        <v>151910</v>
      </c>
      <c r="B99" s="64" t="s">
        <v>360</v>
      </c>
      <c r="C99" s="64" t="s">
        <v>429</v>
      </c>
      <c r="D99" s="64" t="s">
        <v>798</v>
      </c>
      <c r="E99" s="65" t="s">
        <v>32</v>
      </c>
    </row>
    <row r="100" spans="1:5" x14ac:dyDescent="0.25">
      <c r="A100" s="63">
        <v>151911</v>
      </c>
      <c r="B100" s="64" t="s">
        <v>360</v>
      </c>
      <c r="C100" s="64" t="s">
        <v>429</v>
      </c>
      <c r="D100" s="64" t="s">
        <v>800</v>
      </c>
      <c r="E100" s="65" t="s">
        <v>32</v>
      </c>
    </row>
    <row r="101" spans="1:5" x14ac:dyDescent="0.25">
      <c r="A101" s="80">
        <v>151912</v>
      </c>
      <c r="B101" s="64" t="s">
        <v>360</v>
      </c>
      <c r="C101" s="64" t="s">
        <v>429</v>
      </c>
      <c r="D101" s="64" t="s">
        <v>801</v>
      </c>
      <c r="E101" s="65" t="s">
        <v>32</v>
      </c>
    </row>
    <row r="102" spans="1:5" x14ac:dyDescent="0.25">
      <c r="A102" s="80">
        <v>151999</v>
      </c>
      <c r="B102" s="64" t="s">
        <v>360</v>
      </c>
      <c r="C102" s="64" t="s">
        <v>429</v>
      </c>
      <c r="D102" s="64" t="s">
        <v>421</v>
      </c>
      <c r="E102" s="65" t="s">
        <v>32</v>
      </c>
    </row>
    <row r="103" spans="1:5" x14ac:dyDescent="0.25">
      <c r="A103" s="80">
        <v>152000</v>
      </c>
      <c r="B103" s="64" t="s">
        <v>360</v>
      </c>
      <c r="C103" s="64" t="s">
        <v>802</v>
      </c>
      <c r="D103" s="64" t="s">
        <v>708</v>
      </c>
      <c r="E103" s="65" t="s">
        <v>32</v>
      </c>
    </row>
    <row r="104" spans="1:5" x14ac:dyDescent="0.25">
      <c r="A104" s="63">
        <v>152050</v>
      </c>
      <c r="B104" s="64" t="s">
        <v>360</v>
      </c>
      <c r="C104" s="64" t="s">
        <v>621</v>
      </c>
      <c r="D104" s="64" t="s">
        <v>708</v>
      </c>
      <c r="E104" s="65" t="s">
        <v>32</v>
      </c>
    </row>
    <row r="105" spans="1:5" x14ac:dyDescent="0.25">
      <c r="A105" s="63">
        <v>152100</v>
      </c>
      <c r="B105" s="64" t="s">
        <v>360</v>
      </c>
      <c r="C105" s="64" t="s">
        <v>803</v>
      </c>
      <c r="D105" s="64" t="s">
        <v>708</v>
      </c>
      <c r="E105" s="65" t="s">
        <v>32</v>
      </c>
    </row>
    <row r="106" spans="1:5" x14ac:dyDescent="0.25">
      <c r="A106" s="80">
        <v>152200</v>
      </c>
      <c r="B106" s="64" t="s">
        <v>360</v>
      </c>
      <c r="C106" s="64" t="s">
        <v>804</v>
      </c>
      <c r="D106" s="64" t="s">
        <v>708</v>
      </c>
      <c r="E106" s="65" t="s">
        <v>32</v>
      </c>
    </row>
    <row r="107" spans="1:5" x14ac:dyDescent="0.25">
      <c r="A107" s="80">
        <v>159999</v>
      </c>
      <c r="B107" s="64" t="s">
        <v>360</v>
      </c>
      <c r="C107" s="64" t="s">
        <v>421</v>
      </c>
      <c r="D107" s="64" t="s">
        <v>708</v>
      </c>
      <c r="E107" s="65" t="s">
        <v>32</v>
      </c>
    </row>
    <row r="108" spans="1:5" x14ac:dyDescent="0.25">
      <c r="A108" s="80"/>
      <c r="B108" s="64"/>
      <c r="C108" s="64" t="s">
        <v>708</v>
      </c>
      <c r="D108" s="64" t="s">
        <v>708</v>
      </c>
      <c r="E108" s="65"/>
    </row>
    <row r="109" spans="1:5" x14ac:dyDescent="0.25">
      <c r="A109" s="80">
        <v>160000</v>
      </c>
      <c r="B109" s="64" t="s">
        <v>805</v>
      </c>
      <c r="C109" s="64" t="s">
        <v>708</v>
      </c>
      <c r="D109" s="64" t="s">
        <v>708</v>
      </c>
      <c r="E109" s="65" t="s">
        <v>746</v>
      </c>
    </row>
    <row r="110" spans="1:5" x14ac:dyDescent="0.25">
      <c r="A110" s="80">
        <v>161000</v>
      </c>
      <c r="B110" s="64" t="s">
        <v>805</v>
      </c>
      <c r="C110" s="64" t="s">
        <v>637</v>
      </c>
      <c r="D110" s="64" t="s">
        <v>708</v>
      </c>
      <c r="E110" s="65" t="s">
        <v>806</v>
      </c>
    </row>
    <row r="111" spans="1:5" x14ac:dyDescent="0.25">
      <c r="A111" s="80">
        <v>161100</v>
      </c>
      <c r="B111" s="64" t="s">
        <v>805</v>
      </c>
      <c r="C111" s="64" t="s">
        <v>807</v>
      </c>
      <c r="D111" s="64" t="s">
        <v>708</v>
      </c>
      <c r="E111" s="65" t="s">
        <v>746</v>
      </c>
    </row>
    <row r="112" spans="1:5" x14ac:dyDescent="0.25">
      <c r="A112" s="80">
        <v>169999</v>
      </c>
      <c r="B112" s="64" t="s">
        <v>805</v>
      </c>
      <c r="C112" s="64" t="s">
        <v>421</v>
      </c>
      <c r="D112" s="64" t="s">
        <v>708</v>
      </c>
      <c r="E112" s="65" t="s">
        <v>746</v>
      </c>
    </row>
    <row r="113" spans="1:5" x14ac:dyDescent="0.25">
      <c r="A113" s="80"/>
      <c r="B113" s="64"/>
      <c r="C113" s="64" t="s">
        <v>708</v>
      </c>
      <c r="D113" s="64" t="s">
        <v>708</v>
      </c>
      <c r="E113" s="65"/>
    </row>
    <row r="114" spans="1:5" x14ac:dyDescent="0.25">
      <c r="A114" s="80">
        <v>170000</v>
      </c>
      <c r="B114" s="64" t="s">
        <v>808</v>
      </c>
      <c r="C114" s="64" t="s">
        <v>708</v>
      </c>
      <c r="D114" s="64" t="s">
        <v>708</v>
      </c>
      <c r="E114" s="65" t="s">
        <v>723</v>
      </c>
    </row>
    <row r="115" spans="1:5" x14ac:dyDescent="0.25">
      <c r="A115" s="80">
        <v>171010</v>
      </c>
      <c r="B115" s="64" t="s">
        <v>808</v>
      </c>
      <c r="C115" s="64" t="s">
        <v>809</v>
      </c>
      <c r="D115" s="64" t="s">
        <v>708</v>
      </c>
      <c r="E115" s="65" t="s">
        <v>32</v>
      </c>
    </row>
    <row r="116" spans="1:5" x14ac:dyDescent="0.25">
      <c r="A116" s="80">
        <v>171110</v>
      </c>
      <c r="B116" s="64" t="s">
        <v>808</v>
      </c>
      <c r="C116" s="64" t="s">
        <v>810</v>
      </c>
      <c r="D116" s="64" t="s">
        <v>708</v>
      </c>
      <c r="E116" s="65" t="s">
        <v>746</v>
      </c>
    </row>
    <row r="117" spans="1:5" x14ac:dyDescent="0.25">
      <c r="A117" s="80">
        <v>171111</v>
      </c>
      <c r="B117" s="64" t="s">
        <v>808</v>
      </c>
      <c r="C117" s="64" t="s">
        <v>811</v>
      </c>
      <c r="D117" s="64" t="s">
        <v>708</v>
      </c>
      <c r="E117" s="65" t="s">
        <v>812</v>
      </c>
    </row>
    <row r="118" spans="1:5" x14ac:dyDescent="0.25">
      <c r="A118" s="80">
        <v>171040</v>
      </c>
      <c r="B118" s="64" t="s">
        <v>808</v>
      </c>
      <c r="C118" s="64" t="s">
        <v>813</v>
      </c>
      <c r="D118" s="64" t="s">
        <v>708</v>
      </c>
      <c r="E118" s="65" t="s">
        <v>32</v>
      </c>
    </row>
    <row r="119" spans="1:5" x14ac:dyDescent="0.25">
      <c r="A119" s="80">
        <v>171012</v>
      </c>
      <c r="B119" s="64" t="s">
        <v>808</v>
      </c>
      <c r="C119" s="64" t="s">
        <v>814</v>
      </c>
      <c r="D119" s="64" t="s">
        <v>708</v>
      </c>
      <c r="E119" s="65" t="s">
        <v>32</v>
      </c>
    </row>
    <row r="120" spans="1:5" x14ac:dyDescent="0.25">
      <c r="A120" s="80">
        <v>171117</v>
      </c>
      <c r="B120" s="64" t="s">
        <v>808</v>
      </c>
      <c r="C120" s="64" t="s">
        <v>815</v>
      </c>
      <c r="D120" s="64" t="s">
        <v>708</v>
      </c>
      <c r="E120" s="65" t="s">
        <v>746</v>
      </c>
    </row>
    <row r="121" spans="1:5" x14ac:dyDescent="0.25">
      <c r="A121" s="80">
        <v>171113</v>
      </c>
      <c r="B121" s="64" t="s">
        <v>808</v>
      </c>
      <c r="C121" s="64" t="s">
        <v>816</v>
      </c>
      <c r="D121" s="64" t="s">
        <v>708</v>
      </c>
      <c r="E121" s="65" t="s">
        <v>746</v>
      </c>
    </row>
    <row r="122" spans="1:5" x14ac:dyDescent="0.25">
      <c r="A122" s="80">
        <v>171060</v>
      </c>
      <c r="B122" s="64" t="s">
        <v>808</v>
      </c>
      <c r="C122" s="64" t="s">
        <v>817</v>
      </c>
      <c r="D122" s="64" t="s">
        <v>708</v>
      </c>
      <c r="E122" s="65" t="s">
        <v>32</v>
      </c>
    </row>
    <row r="123" spans="1:5" x14ac:dyDescent="0.25">
      <c r="A123" s="80">
        <v>171114</v>
      </c>
      <c r="B123" s="64" t="s">
        <v>808</v>
      </c>
      <c r="C123" s="64" t="s">
        <v>818</v>
      </c>
      <c r="D123" s="64" t="s">
        <v>708</v>
      </c>
      <c r="E123" s="65" t="s">
        <v>819</v>
      </c>
    </row>
    <row r="124" spans="1:5" x14ac:dyDescent="0.25">
      <c r="A124" s="63">
        <v>171116</v>
      </c>
      <c r="B124" s="64" t="s">
        <v>808</v>
      </c>
      <c r="C124" s="64" t="s">
        <v>820</v>
      </c>
      <c r="D124" s="64" t="s">
        <v>708</v>
      </c>
      <c r="E124" s="65" t="s">
        <v>746</v>
      </c>
    </row>
    <row r="125" spans="1:5" x14ac:dyDescent="0.25">
      <c r="A125" s="63">
        <v>171115</v>
      </c>
      <c r="B125" s="64" t="s">
        <v>808</v>
      </c>
      <c r="C125" s="64" t="s">
        <v>821</v>
      </c>
      <c r="D125" s="64" t="s">
        <v>708</v>
      </c>
      <c r="E125" s="65" t="s">
        <v>730</v>
      </c>
    </row>
    <row r="126" spans="1:5" x14ac:dyDescent="0.25">
      <c r="A126" s="63">
        <v>171011</v>
      </c>
      <c r="B126" s="64" t="s">
        <v>808</v>
      </c>
      <c r="C126" s="64" t="s">
        <v>822</v>
      </c>
      <c r="D126" s="64" t="s">
        <v>708</v>
      </c>
      <c r="E126" s="65" t="s">
        <v>32</v>
      </c>
    </row>
    <row r="127" spans="1:5" x14ac:dyDescent="0.25">
      <c r="A127" s="63">
        <v>171020</v>
      </c>
      <c r="B127" s="64" t="s">
        <v>808</v>
      </c>
      <c r="C127" s="64" t="s">
        <v>823</v>
      </c>
      <c r="D127" s="64" t="s">
        <v>708</v>
      </c>
      <c r="E127" s="65" t="s">
        <v>32</v>
      </c>
    </row>
    <row r="128" spans="1:5" x14ac:dyDescent="0.25">
      <c r="A128" s="63">
        <v>171030</v>
      </c>
      <c r="B128" s="64" t="s">
        <v>808</v>
      </c>
      <c r="C128" s="64" t="s">
        <v>823</v>
      </c>
      <c r="D128" s="64" t="s">
        <v>824</v>
      </c>
      <c r="E128" s="65" t="s">
        <v>32</v>
      </c>
    </row>
    <row r="129" spans="1:5" x14ac:dyDescent="0.25">
      <c r="A129" s="63">
        <v>171050</v>
      </c>
      <c r="B129" s="64" t="s">
        <v>808</v>
      </c>
      <c r="C129" s="64" t="s">
        <v>823</v>
      </c>
      <c r="D129" s="64" t="s">
        <v>825</v>
      </c>
      <c r="E129" s="65" t="s">
        <v>32</v>
      </c>
    </row>
    <row r="130" spans="1:5" x14ac:dyDescent="0.25">
      <c r="A130" s="63">
        <v>171099</v>
      </c>
      <c r="B130" s="64" t="s">
        <v>808</v>
      </c>
      <c r="C130" s="64" t="s">
        <v>823</v>
      </c>
      <c r="D130" s="64" t="s">
        <v>421</v>
      </c>
      <c r="E130" s="65" t="s">
        <v>32</v>
      </c>
    </row>
    <row r="131" spans="1:5" x14ac:dyDescent="0.25">
      <c r="A131" s="80">
        <v>171100</v>
      </c>
      <c r="B131" s="64" t="s">
        <v>808</v>
      </c>
      <c r="C131" s="64" t="s">
        <v>826</v>
      </c>
      <c r="D131" s="64" t="s">
        <v>708</v>
      </c>
      <c r="E131" s="65" t="s">
        <v>746</v>
      </c>
    </row>
    <row r="132" spans="1:5" x14ac:dyDescent="0.25">
      <c r="A132" s="80">
        <v>179999</v>
      </c>
      <c r="B132" s="64" t="s">
        <v>808</v>
      </c>
      <c r="C132" s="64" t="s">
        <v>421</v>
      </c>
      <c r="D132" s="64" t="s">
        <v>708</v>
      </c>
      <c r="E132" s="65" t="s">
        <v>723</v>
      </c>
    </row>
    <row r="133" spans="1:5" x14ac:dyDescent="0.25">
      <c r="A133" s="80"/>
      <c r="B133" s="64"/>
      <c r="C133" s="64" t="s">
        <v>708</v>
      </c>
      <c r="D133" s="64" t="s">
        <v>708</v>
      </c>
      <c r="E133" s="65"/>
    </row>
    <row r="134" spans="1:5" x14ac:dyDescent="0.25">
      <c r="A134" s="80">
        <v>180000</v>
      </c>
      <c r="B134" s="64" t="s">
        <v>433</v>
      </c>
      <c r="C134" s="64" t="s">
        <v>708</v>
      </c>
      <c r="D134" s="64" t="s">
        <v>708</v>
      </c>
      <c r="E134" s="65" t="s">
        <v>723</v>
      </c>
    </row>
    <row r="135" spans="1:5" x14ac:dyDescent="0.25">
      <c r="A135" s="80">
        <v>180010</v>
      </c>
      <c r="B135" s="64" t="s">
        <v>433</v>
      </c>
      <c r="C135" s="64" t="s">
        <v>434</v>
      </c>
      <c r="D135" s="64" t="s">
        <v>708</v>
      </c>
      <c r="E135" s="65" t="s">
        <v>32</v>
      </c>
    </row>
    <row r="136" spans="1:5" x14ac:dyDescent="0.25">
      <c r="A136" s="80">
        <v>180020</v>
      </c>
      <c r="B136" s="64" t="s">
        <v>433</v>
      </c>
      <c r="C136" s="64" t="s">
        <v>434</v>
      </c>
      <c r="D136" s="81" t="s">
        <v>827</v>
      </c>
      <c r="E136" s="65" t="s">
        <v>32</v>
      </c>
    </row>
    <row r="137" spans="1:5" x14ac:dyDescent="0.25">
      <c r="A137" s="80">
        <v>180030</v>
      </c>
      <c r="B137" s="64" t="s">
        <v>433</v>
      </c>
      <c r="C137" s="64" t="s">
        <v>434</v>
      </c>
      <c r="D137" s="81" t="s">
        <v>828</v>
      </c>
      <c r="E137" s="65" t="s">
        <v>32</v>
      </c>
    </row>
    <row r="138" spans="1:5" x14ac:dyDescent="0.25">
      <c r="A138" s="80">
        <v>181500</v>
      </c>
      <c r="B138" s="64" t="s">
        <v>433</v>
      </c>
      <c r="C138" s="64" t="s">
        <v>434</v>
      </c>
      <c r="D138" s="64" t="s">
        <v>435</v>
      </c>
      <c r="E138" s="65" t="s">
        <v>32</v>
      </c>
    </row>
    <row r="139" spans="1:5" x14ac:dyDescent="0.25">
      <c r="A139" s="80">
        <v>180040</v>
      </c>
      <c r="B139" s="64" t="s">
        <v>433</v>
      </c>
      <c r="C139" s="64" t="s">
        <v>434</v>
      </c>
      <c r="D139" s="81" t="s">
        <v>829</v>
      </c>
      <c r="E139" s="82" t="s">
        <v>830</v>
      </c>
    </row>
    <row r="140" spans="1:5" x14ac:dyDescent="0.25">
      <c r="A140" s="80">
        <v>180099</v>
      </c>
      <c r="B140" s="64" t="s">
        <v>433</v>
      </c>
      <c r="C140" s="64" t="s">
        <v>434</v>
      </c>
      <c r="D140" s="64" t="s">
        <v>421</v>
      </c>
      <c r="E140" s="65" t="s">
        <v>32</v>
      </c>
    </row>
    <row r="141" spans="1:5" x14ac:dyDescent="0.25">
      <c r="A141" s="80">
        <v>181100</v>
      </c>
      <c r="B141" s="64" t="s">
        <v>433</v>
      </c>
      <c r="C141" s="64" t="s">
        <v>831</v>
      </c>
      <c r="D141" s="64" t="s">
        <v>708</v>
      </c>
      <c r="E141" s="65" t="s">
        <v>32</v>
      </c>
    </row>
    <row r="142" spans="1:5" x14ac:dyDescent="0.25">
      <c r="A142" s="80">
        <v>181200</v>
      </c>
      <c r="B142" s="64" t="s">
        <v>433</v>
      </c>
      <c r="C142" s="64" t="s">
        <v>832</v>
      </c>
      <c r="D142" s="64" t="s">
        <v>708</v>
      </c>
      <c r="E142" s="65" t="s">
        <v>32</v>
      </c>
    </row>
    <row r="143" spans="1:5" x14ac:dyDescent="0.25">
      <c r="A143" s="80">
        <v>181300</v>
      </c>
      <c r="B143" s="64" t="s">
        <v>433</v>
      </c>
      <c r="C143" s="64" t="s">
        <v>833</v>
      </c>
      <c r="D143" s="64" t="s">
        <v>708</v>
      </c>
      <c r="E143" s="65" t="s">
        <v>32</v>
      </c>
    </row>
    <row r="144" spans="1:5" x14ac:dyDescent="0.25">
      <c r="A144" s="80">
        <v>181400</v>
      </c>
      <c r="B144" s="64" t="s">
        <v>433</v>
      </c>
      <c r="C144" s="64" t="s">
        <v>834</v>
      </c>
      <c r="D144" s="64" t="s">
        <v>708</v>
      </c>
      <c r="E144" s="65" t="s">
        <v>32</v>
      </c>
    </row>
    <row r="145" spans="1:5" x14ac:dyDescent="0.25">
      <c r="A145" s="80">
        <v>181600</v>
      </c>
      <c r="B145" s="64" t="s">
        <v>433</v>
      </c>
      <c r="C145" s="64" t="s">
        <v>835</v>
      </c>
      <c r="D145" s="64" t="s">
        <v>708</v>
      </c>
      <c r="E145" s="65" t="s">
        <v>32</v>
      </c>
    </row>
    <row r="146" spans="1:5" x14ac:dyDescent="0.25">
      <c r="A146" s="80">
        <v>181620</v>
      </c>
      <c r="B146" s="64" t="s">
        <v>433</v>
      </c>
      <c r="C146" s="64" t="s">
        <v>835</v>
      </c>
      <c r="D146" s="64" t="s">
        <v>836</v>
      </c>
      <c r="E146" s="65" t="s">
        <v>32</v>
      </c>
    </row>
    <row r="147" spans="1:5" x14ac:dyDescent="0.25">
      <c r="A147" s="80">
        <v>181610</v>
      </c>
      <c r="B147" s="64" t="s">
        <v>433</v>
      </c>
      <c r="C147" s="64" t="s">
        <v>835</v>
      </c>
      <c r="D147" s="64" t="s">
        <v>837</v>
      </c>
      <c r="E147" s="65" t="s">
        <v>32</v>
      </c>
    </row>
    <row r="148" spans="1:5" x14ac:dyDescent="0.25">
      <c r="A148" s="80">
        <v>181699</v>
      </c>
      <c r="B148" s="64" t="s">
        <v>433</v>
      </c>
      <c r="C148" s="64" t="s">
        <v>835</v>
      </c>
      <c r="D148" s="64" t="s">
        <v>421</v>
      </c>
      <c r="E148" s="65" t="s">
        <v>32</v>
      </c>
    </row>
    <row r="149" spans="1:5" x14ac:dyDescent="0.25">
      <c r="A149" s="80">
        <v>181700</v>
      </c>
      <c r="B149" s="64" t="s">
        <v>433</v>
      </c>
      <c r="C149" s="64" t="s">
        <v>838</v>
      </c>
      <c r="D149" s="64" t="s">
        <v>708</v>
      </c>
      <c r="E149" s="65" t="s">
        <v>32</v>
      </c>
    </row>
    <row r="150" spans="1:5" x14ac:dyDescent="0.25">
      <c r="A150" s="80">
        <v>181710</v>
      </c>
      <c r="B150" s="64" t="s">
        <v>433</v>
      </c>
      <c r="C150" s="64" t="s">
        <v>838</v>
      </c>
      <c r="D150" s="64" t="s">
        <v>839</v>
      </c>
      <c r="E150" s="65" t="s">
        <v>32</v>
      </c>
    </row>
    <row r="151" spans="1:5" x14ac:dyDescent="0.25">
      <c r="A151" s="80">
        <v>181799</v>
      </c>
      <c r="B151" s="64" t="s">
        <v>433</v>
      </c>
      <c r="C151" s="64" t="s">
        <v>838</v>
      </c>
      <c r="D151" s="64" t="s">
        <v>421</v>
      </c>
      <c r="E151" s="65" t="s">
        <v>32</v>
      </c>
    </row>
    <row r="152" spans="1:5" x14ac:dyDescent="0.25">
      <c r="A152" s="80">
        <v>181800</v>
      </c>
      <c r="B152" s="64" t="s">
        <v>433</v>
      </c>
      <c r="C152" s="64" t="s">
        <v>840</v>
      </c>
      <c r="D152" s="64" t="s">
        <v>708</v>
      </c>
      <c r="E152" s="65" t="s">
        <v>723</v>
      </c>
    </row>
    <row r="153" spans="1:5" x14ac:dyDescent="0.25">
      <c r="A153" s="80">
        <v>181810</v>
      </c>
      <c r="B153" s="64" t="s">
        <v>433</v>
      </c>
      <c r="C153" s="64" t="s">
        <v>840</v>
      </c>
      <c r="D153" s="64" t="s">
        <v>841</v>
      </c>
      <c r="E153" s="65" t="s">
        <v>723</v>
      </c>
    </row>
    <row r="154" spans="1:5" x14ac:dyDescent="0.25">
      <c r="A154" s="80">
        <v>181811</v>
      </c>
      <c r="B154" s="64" t="s">
        <v>433</v>
      </c>
      <c r="C154" s="64" t="s">
        <v>840</v>
      </c>
      <c r="D154" s="64" t="s">
        <v>842</v>
      </c>
      <c r="E154" s="65" t="s">
        <v>723</v>
      </c>
    </row>
    <row r="155" spans="1:5" x14ac:dyDescent="0.25">
      <c r="A155" s="80">
        <v>181812</v>
      </c>
      <c r="B155" s="64" t="s">
        <v>433</v>
      </c>
      <c r="C155" s="64" t="s">
        <v>840</v>
      </c>
      <c r="D155" s="64" t="s">
        <v>843</v>
      </c>
      <c r="E155" s="65" t="s">
        <v>723</v>
      </c>
    </row>
    <row r="156" spans="1:5" x14ac:dyDescent="0.25">
      <c r="A156" s="63">
        <v>181899</v>
      </c>
      <c r="B156" s="64" t="s">
        <v>433</v>
      </c>
      <c r="C156" s="64" t="s">
        <v>840</v>
      </c>
      <c r="D156" s="64" t="s">
        <v>421</v>
      </c>
      <c r="E156" s="65" t="s">
        <v>723</v>
      </c>
    </row>
    <row r="157" spans="1:5" x14ac:dyDescent="0.25">
      <c r="A157" s="63">
        <v>181900</v>
      </c>
      <c r="B157" s="64" t="s">
        <v>433</v>
      </c>
      <c r="C157" s="64" t="s">
        <v>839</v>
      </c>
      <c r="D157" s="64" t="s">
        <v>708</v>
      </c>
      <c r="E157" s="65" t="s">
        <v>32</v>
      </c>
    </row>
    <row r="158" spans="1:5" x14ac:dyDescent="0.25">
      <c r="A158" s="80">
        <v>181910</v>
      </c>
      <c r="B158" s="64" t="s">
        <v>433</v>
      </c>
      <c r="C158" s="64" t="s">
        <v>839</v>
      </c>
      <c r="D158" s="64" t="s">
        <v>844</v>
      </c>
      <c r="E158" s="65" t="s">
        <v>32</v>
      </c>
    </row>
    <row r="159" spans="1:5" x14ac:dyDescent="0.25">
      <c r="A159" s="80">
        <v>181911</v>
      </c>
      <c r="B159" s="64" t="s">
        <v>433</v>
      </c>
      <c r="C159" s="64" t="s">
        <v>839</v>
      </c>
      <c r="D159" s="64" t="s">
        <v>845</v>
      </c>
      <c r="E159" s="65" t="s">
        <v>32</v>
      </c>
    </row>
    <row r="160" spans="1:5" x14ac:dyDescent="0.25">
      <c r="A160" s="80">
        <v>181999</v>
      </c>
      <c r="B160" s="64" t="s">
        <v>433</v>
      </c>
      <c r="C160" s="64" t="s">
        <v>839</v>
      </c>
      <c r="D160" s="64" t="s">
        <v>421</v>
      </c>
      <c r="E160" s="65" t="s">
        <v>32</v>
      </c>
    </row>
    <row r="161" spans="1:5" x14ac:dyDescent="0.25">
      <c r="A161" s="80">
        <v>182000</v>
      </c>
      <c r="B161" s="64" t="s">
        <v>433</v>
      </c>
      <c r="C161" s="64" t="s">
        <v>628</v>
      </c>
      <c r="D161" s="64" t="s">
        <v>708</v>
      </c>
      <c r="E161" s="65" t="s">
        <v>723</v>
      </c>
    </row>
    <row r="162" spans="1:5" x14ac:dyDescent="0.25">
      <c r="A162" s="80">
        <v>182010</v>
      </c>
      <c r="B162" s="64" t="s">
        <v>433</v>
      </c>
      <c r="C162" s="64" t="s">
        <v>628</v>
      </c>
      <c r="D162" s="64" t="s">
        <v>846</v>
      </c>
      <c r="E162" s="65" t="s">
        <v>847</v>
      </c>
    </row>
    <row r="163" spans="1:5" x14ac:dyDescent="0.25">
      <c r="A163" s="80">
        <v>182011</v>
      </c>
      <c r="B163" s="64" t="s">
        <v>433</v>
      </c>
      <c r="C163" s="64" t="s">
        <v>628</v>
      </c>
      <c r="D163" s="64" t="s">
        <v>848</v>
      </c>
      <c r="E163" s="65" t="s">
        <v>849</v>
      </c>
    </row>
    <row r="164" spans="1:5" x14ac:dyDescent="0.25">
      <c r="A164" s="80">
        <v>182012</v>
      </c>
      <c r="B164" s="64" t="s">
        <v>433</v>
      </c>
      <c r="C164" s="64" t="s">
        <v>628</v>
      </c>
      <c r="D164" s="64" t="s">
        <v>850</v>
      </c>
      <c r="E164" s="65" t="s">
        <v>32</v>
      </c>
    </row>
    <row r="165" spans="1:5" x14ac:dyDescent="0.25">
      <c r="A165" s="80">
        <v>182020</v>
      </c>
      <c r="B165" s="64" t="s">
        <v>433</v>
      </c>
      <c r="C165" s="64" t="s">
        <v>628</v>
      </c>
      <c r="D165" s="64" t="s">
        <v>851</v>
      </c>
      <c r="E165" s="65" t="s">
        <v>32</v>
      </c>
    </row>
    <row r="166" spans="1:5" x14ac:dyDescent="0.25">
      <c r="A166" s="80">
        <v>182013</v>
      </c>
      <c r="B166" s="64" t="s">
        <v>433</v>
      </c>
      <c r="C166" s="64" t="s">
        <v>628</v>
      </c>
      <c r="D166" s="64" t="s">
        <v>852</v>
      </c>
      <c r="E166" s="65" t="s">
        <v>32</v>
      </c>
    </row>
    <row r="167" spans="1:5" x14ac:dyDescent="0.25">
      <c r="A167" s="80">
        <v>182014</v>
      </c>
      <c r="B167" s="64" t="s">
        <v>433</v>
      </c>
      <c r="C167" s="64" t="s">
        <v>628</v>
      </c>
      <c r="D167" s="64" t="s">
        <v>629</v>
      </c>
      <c r="E167" s="65" t="s">
        <v>853</v>
      </c>
    </row>
    <row r="168" spans="1:5" x14ac:dyDescent="0.25">
      <c r="A168" s="80">
        <v>182015</v>
      </c>
      <c r="B168" s="64" t="s">
        <v>433</v>
      </c>
      <c r="C168" s="64" t="s">
        <v>628</v>
      </c>
      <c r="D168" s="64" t="s">
        <v>854</v>
      </c>
      <c r="E168" s="65" t="s">
        <v>32</v>
      </c>
    </row>
    <row r="169" spans="1:5" x14ac:dyDescent="0.25">
      <c r="A169" s="80">
        <v>182099</v>
      </c>
      <c r="B169" s="64" t="s">
        <v>433</v>
      </c>
      <c r="C169" s="64" t="s">
        <v>628</v>
      </c>
      <c r="D169" s="64" t="s">
        <v>421</v>
      </c>
      <c r="E169" s="65" t="s">
        <v>723</v>
      </c>
    </row>
    <row r="170" spans="1:5" x14ac:dyDescent="0.25">
      <c r="A170" s="80">
        <v>182030</v>
      </c>
      <c r="B170" s="64" t="s">
        <v>433</v>
      </c>
      <c r="C170" s="64" t="s">
        <v>855</v>
      </c>
      <c r="D170" s="64" t="s">
        <v>708</v>
      </c>
      <c r="E170" s="65" t="s">
        <v>723</v>
      </c>
    </row>
    <row r="171" spans="1:5" x14ac:dyDescent="0.25">
      <c r="A171" s="80">
        <v>182100</v>
      </c>
      <c r="B171" s="64" t="s">
        <v>433</v>
      </c>
      <c r="C171" s="64" t="s">
        <v>856</v>
      </c>
      <c r="D171" s="64" t="s">
        <v>708</v>
      </c>
      <c r="E171" s="65" t="s">
        <v>32</v>
      </c>
    </row>
    <row r="172" spans="1:5" x14ac:dyDescent="0.25">
      <c r="A172" s="80">
        <v>189999</v>
      </c>
      <c r="B172" s="64" t="s">
        <v>433</v>
      </c>
      <c r="C172" s="64" t="s">
        <v>421</v>
      </c>
      <c r="D172" s="64" t="s">
        <v>708</v>
      </c>
      <c r="E172" s="65" t="s">
        <v>723</v>
      </c>
    </row>
    <row r="173" spans="1:5" x14ac:dyDescent="0.25">
      <c r="A173" s="80"/>
      <c r="B173" s="64"/>
      <c r="C173" s="64" t="s">
        <v>708</v>
      </c>
      <c r="D173" s="64" t="s">
        <v>708</v>
      </c>
      <c r="E173" s="65"/>
    </row>
    <row r="174" spans="1:5" x14ac:dyDescent="0.25">
      <c r="A174" s="80">
        <v>190000</v>
      </c>
      <c r="B174" s="64" t="s">
        <v>401</v>
      </c>
      <c r="C174" s="64" t="s">
        <v>708</v>
      </c>
      <c r="D174" s="64" t="s">
        <v>708</v>
      </c>
      <c r="E174" s="65" t="s">
        <v>723</v>
      </c>
    </row>
    <row r="175" spans="1:5" x14ac:dyDescent="0.25">
      <c r="A175" s="63">
        <v>191000</v>
      </c>
      <c r="B175" s="64" t="s">
        <v>401</v>
      </c>
      <c r="C175" s="64" t="s">
        <v>857</v>
      </c>
      <c r="D175" s="64" t="s">
        <v>708</v>
      </c>
      <c r="E175" s="65" t="s">
        <v>723</v>
      </c>
    </row>
    <row r="176" spans="1:5" x14ac:dyDescent="0.25">
      <c r="A176" s="80">
        <v>191010</v>
      </c>
      <c r="B176" s="64" t="s">
        <v>401</v>
      </c>
      <c r="C176" s="64" t="s">
        <v>857</v>
      </c>
      <c r="D176" s="64" t="s">
        <v>858</v>
      </c>
      <c r="E176" s="65" t="s">
        <v>32</v>
      </c>
    </row>
    <row r="177" spans="1:5" x14ac:dyDescent="0.25">
      <c r="A177" s="80">
        <v>191011</v>
      </c>
      <c r="B177" s="64" t="s">
        <v>401</v>
      </c>
      <c r="C177" s="64" t="s">
        <v>857</v>
      </c>
      <c r="D177" s="64" t="s">
        <v>859</v>
      </c>
      <c r="E177" s="65" t="s">
        <v>32</v>
      </c>
    </row>
    <row r="178" spans="1:5" x14ac:dyDescent="0.25">
      <c r="A178" s="80">
        <v>191099</v>
      </c>
      <c r="B178" s="64" t="s">
        <v>401</v>
      </c>
      <c r="C178" s="64" t="s">
        <v>857</v>
      </c>
      <c r="D178" s="64" t="s">
        <v>421</v>
      </c>
      <c r="E178" s="65" t="s">
        <v>860</v>
      </c>
    </row>
    <row r="179" spans="1:5" x14ac:dyDescent="0.25">
      <c r="A179" s="80">
        <v>191100</v>
      </c>
      <c r="B179" s="64" t="s">
        <v>401</v>
      </c>
      <c r="C179" s="64" t="s">
        <v>861</v>
      </c>
      <c r="D179" s="64" t="s">
        <v>708</v>
      </c>
      <c r="E179" s="65" t="s">
        <v>862</v>
      </c>
    </row>
    <row r="180" spans="1:5" x14ac:dyDescent="0.25">
      <c r="A180" s="80">
        <v>191200</v>
      </c>
      <c r="B180" s="64" t="s">
        <v>401</v>
      </c>
      <c r="C180" s="64" t="s">
        <v>863</v>
      </c>
      <c r="D180" s="64" t="s">
        <v>708</v>
      </c>
      <c r="E180" s="65" t="s">
        <v>32</v>
      </c>
    </row>
    <row r="181" spans="1:5" x14ac:dyDescent="0.25">
      <c r="A181" s="80">
        <v>191300</v>
      </c>
      <c r="B181" s="64" t="s">
        <v>401</v>
      </c>
      <c r="C181" s="64" t="s">
        <v>864</v>
      </c>
      <c r="D181" s="64" t="s">
        <v>708</v>
      </c>
      <c r="E181" s="65" t="s">
        <v>32</v>
      </c>
    </row>
    <row r="182" spans="1:5" x14ac:dyDescent="0.25">
      <c r="A182" s="80">
        <v>191400</v>
      </c>
      <c r="B182" s="64" t="s">
        <v>401</v>
      </c>
      <c r="C182" s="64" t="s">
        <v>424</v>
      </c>
      <c r="D182" s="64" t="s">
        <v>708</v>
      </c>
      <c r="E182" s="65" t="s">
        <v>723</v>
      </c>
    </row>
    <row r="183" spans="1:5" x14ac:dyDescent="0.25">
      <c r="A183" s="80">
        <v>191410</v>
      </c>
      <c r="B183" s="64" t="s">
        <v>401</v>
      </c>
      <c r="C183" s="64" t="s">
        <v>424</v>
      </c>
      <c r="D183" s="64" t="s">
        <v>425</v>
      </c>
      <c r="E183" s="65" t="s">
        <v>732</v>
      </c>
    </row>
    <row r="184" spans="1:5" x14ac:dyDescent="0.25">
      <c r="A184" s="63">
        <v>191411</v>
      </c>
      <c r="B184" s="64" t="s">
        <v>401</v>
      </c>
      <c r="C184" s="64" t="s">
        <v>424</v>
      </c>
      <c r="D184" s="64" t="s">
        <v>406</v>
      </c>
      <c r="E184" s="65" t="s">
        <v>32</v>
      </c>
    </row>
    <row r="185" spans="1:5" x14ac:dyDescent="0.25">
      <c r="A185" s="63">
        <v>191499</v>
      </c>
      <c r="B185" s="64" t="s">
        <v>401</v>
      </c>
      <c r="C185" s="64" t="s">
        <v>424</v>
      </c>
      <c r="D185" s="64" t="s">
        <v>421</v>
      </c>
      <c r="E185" s="65" t="s">
        <v>865</v>
      </c>
    </row>
    <row r="186" spans="1:5" x14ac:dyDescent="0.25">
      <c r="A186" s="83">
        <v>191500</v>
      </c>
      <c r="B186" s="64" t="s">
        <v>401</v>
      </c>
      <c r="C186" s="64" t="s">
        <v>866</v>
      </c>
      <c r="D186" s="64" t="s">
        <v>708</v>
      </c>
      <c r="E186" s="65" t="s">
        <v>32</v>
      </c>
    </row>
    <row r="187" spans="1:5" x14ac:dyDescent="0.25">
      <c r="A187" s="83">
        <v>192400</v>
      </c>
      <c r="B187" s="64" t="s">
        <v>401</v>
      </c>
      <c r="C187" s="64" t="s">
        <v>867</v>
      </c>
      <c r="D187" s="64"/>
      <c r="E187" s="65" t="s">
        <v>32</v>
      </c>
    </row>
    <row r="188" spans="1:5" x14ac:dyDescent="0.25">
      <c r="A188" s="83">
        <v>191510</v>
      </c>
      <c r="B188" s="64" t="s">
        <v>401</v>
      </c>
      <c r="C188" s="64" t="s">
        <v>868</v>
      </c>
      <c r="D188" s="64" t="s">
        <v>708</v>
      </c>
      <c r="E188" s="65" t="s">
        <v>869</v>
      </c>
    </row>
    <row r="189" spans="1:5" x14ac:dyDescent="0.25">
      <c r="A189" s="83">
        <v>191600</v>
      </c>
      <c r="B189" s="64" t="s">
        <v>401</v>
      </c>
      <c r="C189" s="64" t="s">
        <v>870</v>
      </c>
      <c r="D189" s="64" t="s">
        <v>708</v>
      </c>
      <c r="E189" s="65" t="s">
        <v>32</v>
      </c>
    </row>
    <row r="190" spans="1:5" x14ac:dyDescent="0.25">
      <c r="A190" s="83">
        <v>191700</v>
      </c>
      <c r="B190" s="64" t="s">
        <v>401</v>
      </c>
      <c r="C190" s="64" t="s">
        <v>871</v>
      </c>
      <c r="D190" s="64" t="s">
        <v>708</v>
      </c>
      <c r="E190" s="65" t="s">
        <v>32</v>
      </c>
    </row>
    <row r="191" spans="1:5" x14ac:dyDescent="0.25">
      <c r="A191" s="83">
        <v>191800</v>
      </c>
      <c r="B191" s="64" t="s">
        <v>401</v>
      </c>
      <c r="C191" s="64" t="s">
        <v>872</v>
      </c>
      <c r="D191" s="64" t="s">
        <v>708</v>
      </c>
      <c r="E191" s="65" t="s">
        <v>32</v>
      </c>
    </row>
    <row r="192" spans="1:5" x14ac:dyDescent="0.25">
      <c r="A192" s="83">
        <v>192500</v>
      </c>
      <c r="B192" s="64" t="s">
        <v>401</v>
      </c>
      <c r="C192" s="64" t="s">
        <v>873</v>
      </c>
      <c r="D192" s="64"/>
      <c r="E192" s="65"/>
    </row>
    <row r="193" spans="1:5" x14ac:dyDescent="0.25">
      <c r="A193" s="83">
        <v>192510</v>
      </c>
      <c r="B193" s="64" t="s">
        <v>401</v>
      </c>
      <c r="C193" s="64" t="s">
        <v>873</v>
      </c>
      <c r="D193" s="64" t="s">
        <v>874</v>
      </c>
      <c r="E193" s="65" t="s">
        <v>875</v>
      </c>
    </row>
    <row r="194" spans="1:5" x14ac:dyDescent="0.25">
      <c r="A194" s="83">
        <v>192520</v>
      </c>
      <c r="B194" s="64" t="s">
        <v>401</v>
      </c>
      <c r="C194" s="64" t="s">
        <v>873</v>
      </c>
      <c r="D194" s="64" t="s">
        <v>876</v>
      </c>
      <c r="E194" s="65" t="s">
        <v>877</v>
      </c>
    </row>
    <row r="195" spans="1:5" x14ac:dyDescent="0.25">
      <c r="A195" s="83">
        <v>192599</v>
      </c>
      <c r="B195" s="64" t="s">
        <v>401</v>
      </c>
      <c r="C195" s="64" t="s">
        <v>873</v>
      </c>
      <c r="D195" s="64" t="s">
        <v>421</v>
      </c>
      <c r="E195" s="65" t="s">
        <v>32</v>
      </c>
    </row>
    <row r="196" spans="1:5" x14ac:dyDescent="0.25">
      <c r="A196" s="83">
        <v>191900</v>
      </c>
      <c r="B196" s="64" t="s">
        <v>401</v>
      </c>
      <c r="C196" s="64" t="s">
        <v>878</v>
      </c>
      <c r="D196" s="64" t="s">
        <v>708</v>
      </c>
      <c r="E196" s="65" t="s">
        <v>879</v>
      </c>
    </row>
    <row r="197" spans="1:5" x14ac:dyDescent="0.25">
      <c r="A197" s="83">
        <v>192000</v>
      </c>
      <c r="B197" s="64" t="s">
        <v>401</v>
      </c>
      <c r="C197" s="64" t="s">
        <v>880</v>
      </c>
      <c r="D197" s="64" t="s">
        <v>708</v>
      </c>
      <c r="E197" s="65" t="s">
        <v>32</v>
      </c>
    </row>
    <row r="198" spans="1:5" x14ac:dyDescent="0.25">
      <c r="A198" s="83">
        <v>192100</v>
      </c>
      <c r="B198" s="64" t="s">
        <v>401</v>
      </c>
      <c r="C198" s="64" t="s">
        <v>881</v>
      </c>
      <c r="D198" s="64" t="s">
        <v>708</v>
      </c>
      <c r="E198" s="65" t="s">
        <v>32</v>
      </c>
    </row>
    <row r="199" spans="1:5" x14ac:dyDescent="0.25">
      <c r="A199" s="83">
        <v>192110</v>
      </c>
      <c r="B199" s="64" t="s">
        <v>401</v>
      </c>
      <c r="C199" s="64" t="s">
        <v>882</v>
      </c>
      <c r="D199" s="64" t="s">
        <v>708</v>
      </c>
      <c r="E199" s="65" t="s">
        <v>32</v>
      </c>
    </row>
    <row r="200" spans="1:5" x14ac:dyDescent="0.25">
      <c r="A200" s="83">
        <v>192200</v>
      </c>
      <c r="B200" s="64" t="s">
        <v>401</v>
      </c>
      <c r="C200" s="64" t="s">
        <v>883</v>
      </c>
      <c r="D200" s="64" t="s">
        <v>708</v>
      </c>
      <c r="E200" s="65" t="s">
        <v>723</v>
      </c>
    </row>
    <row r="201" spans="1:5" x14ac:dyDescent="0.25">
      <c r="A201" s="83">
        <v>192210</v>
      </c>
      <c r="B201" s="64" t="s">
        <v>401</v>
      </c>
      <c r="C201" s="64" t="s">
        <v>883</v>
      </c>
      <c r="D201" s="64" t="s">
        <v>884</v>
      </c>
      <c r="E201" s="65" t="s">
        <v>32</v>
      </c>
    </row>
    <row r="202" spans="1:5" x14ac:dyDescent="0.25">
      <c r="A202" s="83">
        <v>192211</v>
      </c>
      <c r="B202" s="64" t="s">
        <v>401</v>
      </c>
      <c r="C202" s="64" t="s">
        <v>883</v>
      </c>
      <c r="D202" s="64" t="s">
        <v>885</v>
      </c>
      <c r="E202" s="65" t="s">
        <v>886</v>
      </c>
    </row>
    <row r="203" spans="1:5" x14ac:dyDescent="0.25">
      <c r="A203" s="83">
        <v>192212</v>
      </c>
      <c r="B203" s="64" t="s">
        <v>401</v>
      </c>
      <c r="C203" s="64" t="s">
        <v>883</v>
      </c>
      <c r="D203" s="64" t="s">
        <v>766</v>
      </c>
      <c r="E203" s="65" t="s">
        <v>887</v>
      </c>
    </row>
    <row r="204" spans="1:5" x14ac:dyDescent="0.25">
      <c r="A204" s="83">
        <v>192213</v>
      </c>
      <c r="B204" s="64" t="s">
        <v>401</v>
      </c>
      <c r="C204" s="64" t="s">
        <v>883</v>
      </c>
      <c r="D204" s="64" t="s">
        <v>888</v>
      </c>
      <c r="E204" s="65" t="s">
        <v>32</v>
      </c>
    </row>
    <row r="205" spans="1:5" x14ac:dyDescent="0.25">
      <c r="A205" s="83">
        <v>192214</v>
      </c>
      <c r="B205" s="64" t="s">
        <v>401</v>
      </c>
      <c r="C205" s="64" t="s">
        <v>883</v>
      </c>
      <c r="D205" s="64" t="s">
        <v>889</v>
      </c>
      <c r="E205" s="65" t="s">
        <v>32</v>
      </c>
    </row>
    <row r="206" spans="1:5" x14ac:dyDescent="0.25">
      <c r="A206" s="83">
        <v>192299</v>
      </c>
      <c r="B206" s="64" t="s">
        <v>401</v>
      </c>
      <c r="C206" s="64" t="s">
        <v>883</v>
      </c>
      <c r="D206" s="64" t="s">
        <v>421</v>
      </c>
      <c r="E206" s="65" t="s">
        <v>723</v>
      </c>
    </row>
    <row r="207" spans="1:5" x14ac:dyDescent="0.25">
      <c r="A207" s="83">
        <v>192300</v>
      </c>
      <c r="B207" s="64" t="s">
        <v>401</v>
      </c>
      <c r="C207" s="64" t="s">
        <v>426</v>
      </c>
      <c r="D207" s="64" t="s">
        <v>708</v>
      </c>
      <c r="E207" s="65" t="s">
        <v>32</v>
      </c>
    </row>
    <row r="208" spans="1:5" x14ac:dyDescent="0.25">
      <c r="A208" s="83">
        <v>199999</v>
      </c>
      <c r="B208" s="64" t="s">
        <v>401</v>
      </c>
      <c r="C208" s="64" t="s">
        <v>421</v>
      </c>
      <c r="D208" s="64" t="s">
        <v>708</v>
      </c>
      <c r="E208" s="65" t="s">
        <v>723</v>
      </c>
    </row>
    <row r="209" spans="1:5" x14ac:dyDescent="0.25">
      <c r="A209" s="83"/>
      <c r="B209" s="64"/>
      <c r="C209" s="64" t="s">
        <v>708</v>
      </c>
      <c r="D209" s="64" t="s">
        <v>708</v>
      </c>
      <c r="E209" s="65"/>
    </row>
    <row r="210" spans="1:5" x14ac:dyDescent="0.25">
      <c r="A210" s="83">
        <v>200000</v>
      </c>
      <c r="B210" s="64" t="s">
        <v>890</v>
      </c>
      <c r="C210" s="64" t="s">
        <v>708</v>
      </c>
      <c r="D210" s="64" t="s">
        <v>708</v>
      </c>
      <c r="E210" s="65" t="s">
        <v>32</v>
      </c>
    </row>
    <row r="211" spans="1:5" x14ac:dyDescent="0.25">
      <c r="A211" s="83">
        <v>201000</v>
      </c>
      <c r="B211" s="64" t="s">
        <v>890</v>
      </c>
      <c r="C211" s="64" t="s">
        <v>891</v>
      </c>
      <c r="D211" s="64" t="s">
        <v>708</v>
      </c>
      <c r="E211" s="65" t="s">
        <v>32</v>
      </c>
    </row>
    <row r="212" spans="1:5" x14ac:dyDescent="0.25">
      <c r="A212" s="63">
        <v>201100</v>
      </c>
      <c r="B212" s="64" t="s">
        <v>890</v>
      </c>
      <c r="C212" s="64" t="s">
        <v>892</v>
      </c>
      <c r="D212" s="64" t="s">
        <v>708</v>
      </c>
      <c r="E212" s="65" t="s">
        <v>32</v>
      </c>
    </row>
    <row r="213" spans="1:5" x14ac:dyDescent="0.25">
      <c r="A213" s="63">
        <v>201200</v>
      </c>
      <c r="B213" s="64" t="s">
        <v>890</v>
      </c>
      <c r="C213" s="64" t="s">
        <v>893</v>
      </c>
      <c r="D213" s="64" t="s">
        <v>708</v>
      </c>
      <c r="E213" s="65" t="s">
        <v>32</v>
      </c>
    </row>
    <row r="214" spans="1:5" x14ac:dyDescent="0.25">
      <c r="A214" s="84">
        <v>201300</v>
      </c>
      <c r="B214" s="64" t="s">
        <v>890</v>
      </c>
      <c r="C214" s="64" t="s">
        <v>894</v>
      </c>
      <c r="D214" s="64" t="s">
        <v>708</v>
      </c>
      <c r="E214" s="65" t="s">
        <v>32</v>
      </c>
    </row>
    <row r="215" spans="1:5" x14ac:dyDescent="0.25">
      <c r="A215" s="84">
        <v>201400</v>
      </c>
      <c r="B215" s="64" t="s">
        <v>890</v>
      </c>
      <c r="C215" s="64" t="s">
        <v>895</v>
      </c>
      <c r="D215" s="64" t="s">
        <v>708</v>
      </c>
      <c r="E215" s="65" t="s">
        <v>32</v>
      </c>
    </row>
    <row r="216" spans="1:5" x14ac:dyDescent="0.25">
      <c r="A216" s="63">
        <v>201450</v>
      </c>
      <c r="B216" s="64" t="s">
        <v>890</v>
      </c>
      <c r="C216" s="64" t="s">
        <v>896</v>
      </c>
      <c r="D216" s="64" t="s">
        <v>708</v>
      </c>
      <c r="E216" s="65" t="s">
        <v>32</v>
      </c>
    </row>
    <row r="217" spans="1:5" x14ac:dyDescent="0.25">
      <c r="A217" s="84">
        <v>201510</v>
      </c>
      <c r="B217" s="64" t="s">
        <v>890</v>
      </c>
      <c r="C217" s="64" t="s">
        <v>896</v>
      </c>
      <c r="D217" s="64" t="s">
        <v>897</v>
      </c>
      <c r="E217" s="65" t="s">
        <v>32</v>
      </c>
    </row>
    <row r="218" spans="1:5" x14ac:dyDescent="0.25">
      <c r="A218" s="84">
        <v>201512</v>
      </c>
      <c r="B218" s="64" t="s">
        <v>890</v>
      </c>
      <c r="C218" s="64" t="s">
        <v>896</v>
      </c>
      <c r="D218" s="64" t="s">
        <v>898</v>
      </c>
      <c r="E218" s="65" t="s">
        <v>32</v>
      </c>
    </row>
    <row r="219" spans="1:5" x14ac:dyDescent="0.25">
      <c r="A219" s="84">
        <v>201500</v>
      </c>
      <c r="B219" s="64" t="s">
        <v>890</v>
      </c>
      <c r="C219" s="64" t="s">
        <v>896</v>
      </c>
      <c r="D219" s="64" t="s">
        <v>899</v>
      </c>
      <c r="E219" s="65" t="s">
        <v>32</v>
      </c>
    </row>
    <row r="220" spans="1:5" x14ac:dyDescent="0.25">
      <c r="A220" s="84">
        <v>201511</v>
      </c>
      <c r="B220" s="64" t="s">
        <v>890</v>
      </c>
      <c r="C220" s="64" t="s">
        <v>896</v>
      </c>
      <c r="D220" s="64" t="s">
        <v>900</v>
      </c>
      <c r="E220" s="65" t="s">
        <v>32</v>
      </c>
    </row>
    <row r="221" spans="1:5" x14ac:dyDescent="0.25">
      <c r="A221" s="84">
        <v>201599</v>
      </c>
      <c r="B221" s="64" t="s">
        <v>890</v>
      </c>
      <c r="C221" s="64" t="s">
        <v>896</v>
      </c>
      <c r="D221" s="64" t="s">
        <v>421</v>
      </c>
      <c r="E221" s="65" t="s">
        <v>32</v>
      </c>
    </row>
    <row r="222" spans="1:5" x14ac:dyDescent="0.25">
      <c r="A222" s="80">
        <v>201600</v>
      </c>
      <c r="B222" s="64" t="s">
        <v>890</v>
      </c>
      <c r="C222" s="64" t="s">
        <v>901</v>
      </c>
      <c r="D222" s="64" t="s">
        <v>708</v>
      </c>
      <c r="E222" s="65" t="s">
        <v>32</v>
      </c>
    </row>
    <row r="223" spans="1:5" x14ac:dyDescent="0.25">
      <c r="A223" s="80">
        <v>201700</v>
      </c>
      <c r="B223" s="64" t="s">
        <v>890</v>
      </c>
      <c r="C223" s="64" t="s">
        <v>902</v>
      </c>
      <c r="D223" s="64" t="s">
        <v>708</v>
      </c>
      <c r="E223" s="65" t="s">
        <v>32</v>
      </c>
    </row>
    <row r="224" spans="1:5" x14ac:dyDescent="0.25">
      <c r="A224" s="80">
        <v>201710</v>
      </c>
      <c r="B224" s="64" t="s">
        <v>890</v>
      </c>
      <c r="C224" s="64" t="s">
        <v>902</v>
      </c>
      <c r="D224" s="64" t="s">
        <v>903</v>
      </c>
      <c r="E224" s="65" t="s">
        <v>32</v>
      </c>
    </row>
    <row r="225" spans="1:5" x14ac:dyDescent="0.25">
      <c r="A225" s="80">
        <v>201711</v>
      </c>
      <c r="B225" s="64" t="s">
        <v>890</v>
      </c>
      <c r="C225" s="64" t="s">
        <v>902</v>
      </c>
      <c r="D225" s="64" t="s">
        <v>904</v>
      </c>
      <c r="E225" s="65" t="s">
        <v>32</v>
      </c>
    </row>
    <row r="226" spans="1:5" x14ac:dyDescent="0.25">
      <c r="A226" s="80">
        <v>201799</v>
      </c>
      <c r="B226" s="64" t="s">
        <v>890</v>
      </c>
      <c r="C226" s="64" t="s">
        <v>902</v>
      </c>
      <c r="D226" s="64" t="s">
        <v>421</v>
      </c>
      <c r="E226" s="65" t="s">
        <v>32</v>
      </c>
    </row>
    <row r="227" spans="1:5" x14ac:dyDescent="0.25">
      <c r="A227" s="63">
        <v>201800</v>
      </c>
      <c r="B227" s="64" t="s">
        <v>890</v>
      </c>
      <c r="C227" s="64" t="s">
        <v>905</v>
      </c>
      <c r="D227" s="64" t="s">
        <v>708</v>
      </c>
      <c r="E227" s="65" t="s">
        <v>32</v>
      </c>
    </row>
    <row r="228" spans="1:5" x14ac:dyDescent="0.25">
      <c r="A228" s="63">
        <v>201820</v>
      </c>
      <c r="B228" s="64" t="s">
        <v>890</v>
      </c>
      <c r="C228" s="64" t="s">
        <v>905</v>
      </c>
      <c r="D228" s="64" t="s">
        <v>621</v>
      </c>
      <c r="E228" s="65" t="s">
        <v>32</v>
      </c>
    </row>
    <row r="229" spans="1:5" x14ac:dyDescent="0.25">
      <c r="A229" s="63">
        <v>201821</v>
      </c>
      <c r="B229" s="64" t="s">
        <v>890</v>
      </c>
      <c r="C229" s="64" t="s">
        <v>905</v>
      </c>
      <c r="D229" s="64" t="s">
        <v>635</v>
      </c>
      <c r="E229" s="65" t="s">
        <v>32</v>
      </c>
    </row>
    <row r="230" spans="1:5" x14ac:dyDescent="0.25">
      <c r="A230" s="63">
        <v>201899</v>
      </c>
      <c r="B230" s="64" t="s">
        <v>890</v>
      </c>
      <c r="C230" s="85" t="s">
        <v>905</v>
      </c>
      <c r="D230" s="85" t="s">
        <v>421</v>
      </c>
      <c r="E230" s="65" t="s">
        <v>32</v>
      </c>
    </row>
    <row r="231" spans="1:5" x14ac:dyDescent="0.25">
      <c r="A231" s="63">
        <v>201801</v>
      </c>
      <c r="B231" s="64" t="s">
        <v>890</v>
      </c>
      <c r="C231" s="85" t="s">
        <v>906</v>
      </c>
      <c r="D231" s="85" t="s">
        <v>708</v>
      </c>
      <c r="E231" s="65" t="s">
        <v>32</v>
      </c>
    </row>
    <row r="232" spans="1:5" x14ac:dyDescent="0.25">
      <c r="A232" s="63">
        <v>202100</v>
      </c>
      <c r="B232" s="64" t="s">
        <v>890</v>
      </c>
      <c r="C232" s="85" t="s">
        <v>907</v>
      </c>
      <c r="D232" s="85" t="s">
        <v>708</v>
      </c>
      <c r="E232" s="65" t="s">
        <v>908</v>
      </c>
    </row>
    <row r="233" spans="1:5" x14ac:dyDescent="0.25">
      <c r="A233" s="63">
        <v>201810</v>
      </c>
      <c r="B233" s="64" t="s">
        <v>890</v>
      </c>
      <c r="C233" s="85" t="s">
        <v>909</v>
      </c>
      <c r="D233" s="85" t="s">
        <v>708</v>
      </c>
      <c r="E233" s="65" t="s">
        <v>910</v>
      </c>
    </row>
    <row r="234" spans="1:5" x14ac:dyDescent="0.25">
      <c r="A234" s="63">
        <v>201830</v>
      </c>
      <c r="B234" s="64" t="s">
        <v>890</v>
      </c>
      <c r="C234" s="85" t="s">
        <v>911</v>
      </c>
      <c r="D234" s="85" t="s">
        <v>708</v>
      </c>
      <c r="E234" s="65" t="s">
        <v>912</v>
      </c>
    </row>
    <row r="235" spans="1:5" x14ac:dyDescent="0.25">
      <c r="A235" s="63">
        <v>201900</v>
      </c>
      <c r="B235" s="64" t="s">
        <v>890</v>
      </c>
      <c r="C235" s="85" t="s">
        <v>913</v>
      </c>
      <c r="D235" s="85" t="s">
        <v>708</v>
      </c>
      <c r="E235" s="65" t="s">
        <v>32</v>
      </c>
    </row>
    <row r="236" spans="1:5" x14ac:dyDescent="0.25">
      <c r="A236" s="63">
        <v>202000</v>
      </c>
      <c r="B236" s="64" t="s">
        <v>890</v>
      </c>
      <c r="C236" s="85" t="s">
        <v>914</v>
      </c>
      <c r="D236" s="85" t="s">
        <v>708</v>
      </c>
      <c r="E236" s="65" t="s">
        <v>32</v>
      </c>
    </row>
    <row r="237" spans="1:5" x14ac:dyDescent="0.25">
      <c r="A237" s="63">
        <v>209999</v>
      </c>
      <c r="B237" s="64" t="s">
        <v>890</v>
      </c>
      <c r="C237" s="64" t="s">
        <v>421</v>
      </c>
      <c r="D237" s="64" t="s">
        <v>708</v>
      </c>
      <c r="E237" s="65" t="s">
        <v>32</v>
      </c>
    </row>
    <row r="238" spans="1:5" x14ac:dyDescent="0.25">
      <c r="A238" s="63"/>
      <c r="B238" s="64"/>
      <c r="C238" s="85" t="s">
        <v>708</v>
      </c>
      <c r="D238" s="85" t="s">
        <v>708</v>
      </c>
      <c r="E238" s="65"/>
    </row>
    <row r="239" spans="1:5" x14ac:dyDescent="0.25">
      <c r="A239" s="63">
        <v>210000</v>
      </c>
      <c r="B239" s="64" t="s">
        <v>915</v>
      </c>
      <c r="C239" s="64" t="s">
        <v>708</v>
      </c>
      <c r="D239" s="64" t="s">
        <v>708</v>
      </c>
      <c r="E239" s="65" t="s">
        <v>746</v>
      </c>
    </row>
    <row r="240" spans="1:5" x14ac:dyDescent="0.25">
      <c r="A240" s="63">
        <v>211000</v>
      </c>
      <c r="B240" s="64" t="s">
        <v>915</v>
      </c>
      <c r="C240" s="85" t="s">
        <v>916</v>
      </c>
      <c r="D240" s="85" t="s">
        <v>708</v>
      </c>
      <c r="E240" s="65" t="s">
        <v>732</v>
      </c>
    </row>
    <row r="241" spans="1:5" x14ac:dyDescent="0.25">
      <c r="A241" s="63">
        <v>211100</v>
      </c>
      <c r="B241" s="64" t="s">
        <v>915</v>
      </c>
      <c r="C241" s="85" t="s">
        <v>917</v>
      </c>
      <c r="D241" s="85" t="s">
        <v>708</v>
      </c>
      <c r="E241" s="65" t="s">
        <v>732</v>
      </c>
    </row>
    <row r="242" spans="1:5" x14ac:dyDescent="0.25">
      <c r="A242" s="63">
        <v>171112</v>
      </c>
      <c r="B242" s="64" t="s">
        <v>915</v>
      </c>
      <c r="C242" s="85" t="s">
        <v>918</v>
      </c>
      <c r="D242" s="85" t="s">
        <v>708</v>
      </c>
      <c r="E242" s="65" t="s">
        <v>746</v>
      </c>
    </row>
    <row r="243" spans="1:5" x14ac:dyDescent="0.25">
      <c r="A243" s="63">
        <v>211200</v>
      </c>
      <c r="B243" s="64" t="s">
        <v>915</v>
      </c>
      <c r="C243" s="85" t="s">
        <v>919</v>
      </c>
      <c r="D243" s="85" t="s">
        <v>708</v>
      </c>
      <c r="E243" s="65" t="s">
        <v>746</v>
      </c>
    </row>
    <row r="244" spans="1:5" x14ac:dyDescent="0.25">
      <c r="A244" s="63">
        <v>211210</v>
      </c>
      <c r="B244" s="64" t="s">
        <v>915</v>
      </c>
      <c r="C244" s="64" t="s">
        <v>920</v>
      </c>
      <c r="D244" s="64" t="s">
        <v>708</v>
      </c>
      <c r="E244" s="65" t="s">
        <v>732</v>
      </c>
    </row>
    <row r="245" spans="1:5" x14ac:dyDescent="0.25">
      <c r="A245" s="63">
        <v>219999</v>
      </c>
      <c r="B245" s="64" t="s">
        <v>915</v>
      </c>
      <c r="C245" s="64" t="s">
        <v>421</v>
      </c>
      <c r="D245" s="64" t="s">
        <v>708</v>
      </c>
      <c r="E245" s="65" t="s">
        <v>746</v>
      </c>
    </row>
    <row r="246" spans="1:5" x14ac:dyDescent="0.25">
      <c r="A246" s="86"/>
      <c r="B246" s="64"/>
      <c r="C246" s="64" t="s">
        <v>708</v>
      </c>
      <c r="D246" s="64" t="s">
        <v>708</v>
      </c>
      <c r="E246" s="65"/>
    </row>
    <row r="247" spans="1:5" x14ac:dyDescent="0.25">
      <c r="A247" s="86">
        <v>220000</v>
      </c>
      <c r="B247" s="64" t="s">
        <v>403</v>
      </c>
      <c r="C247" s="81" t="s">
        <v>708</v>
      </c>
      <c r="D247" s="64" t="s">
        <v>708</v>
      </c>
      <c r="E247" s="65" t="s">
        <v>723</v>
      </c>
    </row>
    <row r="248" spans="1:5" x14ac:dyDescent="0.25">
      <c r="A248" s="86">
        <v>221000</v>
      </c>
      <c r="B248" s="81" t="s">
        <v>403</v>
      </c>
      <c r="C248" s="81" t="s">
        <v>746</v>
      </c>
      <c r="D248" s="81" t="s">
        <v>708</v>
      </c>
      <c r="E248" s="82" t="s">
        <v>921</v>
      </c>
    </row>
    <row r="249" spans="1:5" x14ac:dyDescent="0.25">
      <c r="A249" s="86">
        <v>221100</v>
      </c>
      <c r="B249" s="64" t="s">
        <v>403</v>
      </c>
      <c r="C249" s="64" t="s">
        <v>406</v>
      </c>
      <c r="D249" s="64" t="s">
        <v>708</v>
      </c>
      <c r="E249" s="65" t="s">
        <v>922</v>
      </c>
    </row>
    <row r="250" spans="1:5" x14ac:dyDescent="0.25">
      <c r="A250" s="86">
        <v>221300</v>
      </c>
      <c r="B250" s="81" t="s">
        <v>403</v>
      </c>
      <c r="C250" s="81" t="s">
        <v>32</v>
      </c>
      <c r="D250" s="81"/>
      <c r="E250" s="82" t="s">
        <v>32</v>
      </c>
    </row>
    <row r="251" spans="1:5" x14ac:dyDescent="0.25">
      <c r="A251" s="86">
        <v>229999</v>
      </c>
      <c r="B251" s="64" t="s">
        <v>403</v>
      </c>
      <c r="C251" s="64" t="s">
        <v>421</v>
      </c>
      <c r="D251" s="64" t="s">
        <v>708</v>
      </c>
      <c r="E251" s="65" t="s">
        <v>723</v>
      </c>
    </row>
    <row r="252" spans="1:5" x14ac:dyDescent="0.25">
      <c r="A252" s="86"/>
      <c r="B252" s="64"/>
      <c r="C252" s="64" t="s">
        <v>708</v>
      </c>
      <c r="D252" s="64" t="s">
        <v>708</v>
      </c>
      <c r="E252" s="65"/>
    </row>
    <row r="253" spans="1:5" x14ac:dyDescent="0.25">
      <c r="A253" s="63">
        <v>310000</v>
      </c>
      <c r="B253" s="64" t="s">
        <v>923</v>
      </c>
      <c r="C253" s="64" t="s">
        <v>708</v>
      </c>
      <c r="D253" s="64" t="s">
        <v>708</v>
      </c>
      <c r="E253" s="65" t="s">
        <v>723</v>
      </c>
    </row>
    <row r="254" spans="1:5" x14ac:dyDescent="0.25">
      <c r="A254" s="86">
        <v>310100</v>
      </c>
      <c r="B254" s="64" t="s">
        <v>923</v>
      </c>
      <c r="C254" s="64" t="s">
        <v>924</v>
      </c>
      <c r="D254" s="64" t="s">
        <v>708</v>
      </c>
      <c r="E254" s="82" t="s">
        <v>32</v>
      </c>
    </row>
    <row r="255" spans="1:5" x14ac:dyDescent="0.25">
      <c r="A255" s="86">
        <v>311000</v>
      </c>
      <c r="B255" s="64" t="s">
        <v>923</v>
      </c>
      <c r="C255" s="64" t="s">
        <v>848</v>
      </c>
      <c r="D255" s="64" t="s">
        <v>708</v>
      </c>
      <c r="E255" s="65" t="s">
        <v>746</v>
      </c>
    </row>
    <row r="256" spans="1:5" x14ac:dyDescent="0.25">
      <c r="A256" s="86">
        <v>311100</v>
      </c>
      <c r="B256" s="64" t="s">
        <v>923</v>
      </c>
      <c r="C256" s="64" t="s">
        <v>925</v>
      </c>
      <c r="D256" s="64" t="s">
        <v>708</v>
      </c>
      <c r="E256" s="82" t="s">
        <v>32</v>
      </c>
    </row>
    <row r="257" spans="1:5" x14ac:dyDescent="0.25">
      <c r="A257" s="86">
        <v>311200</v>
      </c>
      <c r="B257" s="64" t="s">
        <v>923</v>
      </c>
      <c r="C257" s="64" t="s">
        <v>926</v>
      </c>
      <c r="D257" s="64" t="s">
        <v>708</v>
      </c>
      <c r="E257" s="65" t="s">
        <v>723</v>
      </c>
    </row>
    <row r="258" spans="1:5" x14ac:dyDescent="0.25">
      <c r="A258" s="63">
        <v>311300</v>
      </c>
      <c r="B258" s="64" t="s">
        <v>923</v>
      </c>
      <c r="C258" s="64" t="s">
        <v>766</v>
      </c>
      <c r="D258" s="64" t="s">
        <v>708</v>
      </c>
      <c r="E258" s="65" t="s">
        <v>732</v>
      </c>
    </row>
    <row r="259" spans="1:5" x14ac:dyDescent="0.25">
      <c r="A259" s="63">
        <v>311400</v>
      </c>
      <c r="B259" s="64" t="s">
        <v>923</v>
      </c>
      <c r="C259" s="64" t="s">
        <v>927</v>
      </c>
      <c r="D259" s="64" t="s">
        <v>708</v>
      </c>
      <c r="E259" s="82" t="s">
        <v>32</v>
      </c>
    </row>
    <row r="260" spans="1:5" x14ac:dyDescent="0.25">
      <c r="A260" s="87">
        <v>311410</v>
      </c>
      <c r="B260" s="64" t="s">
        <v>923</v>
      </c>
      <c r="C260" s="64" t="s">
        <v>928</v>
      </c>
      <c r="D260" s="64" t="s">
        <v>708</v>
      </c>
      <c r="E260" s="82" t="s">
        <v>32</v>
      </c>
    </row>
    <row r="261" spans="1:5" x14ac:dyDescent="0.25">
      <c r="A261" s="87">
        <v>311500</v>
      </c>
      <c r="B261" s="64" t="s">
        <v>923</v>
      </c>
      <c r="C261" s="64" t="s">
        <v>37</v>
      </c>
      <c r="D261" s="64" t="s">
        <v>708</v>
      </c>
      <c r="E261" s="82" t="s">
        <v>32</v>
      </c>
    </row>
    <row r="262" spans="1:5" x14ac:dyDescent="0.25">
      <c r="A262" s="87">
        <v>151510</v>
      </c>
      <c r="B262" s="64" t="s">
        <v>923</v>
      </c>
      <c r="C262" s="64" t="s">
        <v>608</v>
      </c>
      <c r="D262" s="64" t="s">
        <v>708</v>
      </c>
      <c r="E262" s="82" t="s">
        <v>32</v>
      </c>
    </row>
    <row r="263" spans="1:5" x14ac:dyDescent="0.25">
      <c r="A263" s="87">
        <v>151513</v>
      </c>
      <c r="B263" s="64" t="s">
        <v>923</v>
      </c>
      <c r="C263" s="64" t="s">
        <v>608</v>
      </c>
      <c r="D263" s="64" t="s">
        <v>929</v>
      </c>
      <c r="E263" s="82" t="s">
        <v>32</v>
      </c>
    </row>
    <row r="264" spans="1:5" x14ac:dyDescent="0.25">
      <c r="A264" s="87">
        <v>151514</v>
      </c>
      <c r="B264" s="64" t="s">
        <v>923</v>
      </c>
      <c r="C264" s="64" t="s">
        <v>608</v>
      </c>
      <c r="D264" s="64" t="s">
        <v>930</v>
      </c>
      <c r="E264" s="82" t="s">
        <v>32</v>
      </c>
    </row>
    <row r="265" spans="1:5" x14ac:dyDescent="0.25">
      <c r="A265" s="87">
        <v>151515</v>
      </c>
      <c r="B265" s="64" t="s">
        <v>923</v>
      </c>
      <c r="C265" s="64" t="s">
        <v>608</v>
      </c>
      <c r="D265" s="64" t="s">
        <v>421</v>
      </c>
      <c r="E265" s="82" t="s">
        <v>32</v>
      </c>
    </row>
    <row r="266" spans="1:5" x14ac:dyDescent="0.25">
      <c r="A266" s="87">
        <v>311600</v>
      </c>
      <c r="B266" s="64" t="s">
        <v>923</v>
      </c>
      <c r="C266" s="64" t="s">
        <v>32</v>
      </c>
      <c r="D266" s="64" t="s">
        <v>708</v>
      </c>
      <c r="E266" s="82" t="s">
        <v>32</v>
      </c>
    </row>
    <row r="267" spans="1:5" x14ac:dyDescent="0.25">
      <c r="A267" s="87">
        <v>151511</v>
      </c>
      <c r="B267" s="64" t="s">
        <v>923</v>
      </c>
      <c r="C267" s="64" t="s">
        <v>931</v>
      </c>
      <c r="D267" s="64" t="s">
        <v>708</v>
      </c>
      <c r="E267" s="82" t="s">
        <v>32</v>
      </c>
    </row>
    <row r="268" spans="1:5" x14ac:dyDescent="0.25">
      <c r="A268" s="87">
        <v>319999</v>
      </c>
      <c r="B268" s="64" t="s">
        <v>923</v>
      </c>
      <c r="C268" s="64" t="s">
        <v>421</v>
      </c>
      <c r="D268" s="64" t="s">
        <v>708</v>
      </c>
      <c r="E268" s="65" t="s">
        <v>723</v>
      </c>
    </row>
    <row r="269" spans="1:5" x14ac:dyDescent="0.25">
      <c r="A269" s="87"/>
      <c r="B269" s="64"/>
      <c r="C269" s="64" t="s">
        <v>708</v>
      </c>
      <c r="D269" s="64" t="s">
        <v>708</v>
      </c>
      <c r="E269" s="65"/>
    </row>
    <row r="270" spans="1:5" x14ac:dyDescent="0.25">
      <c r="A270" s="87">
        <v>230000</v>
      </c>
      <c r="B270" s="64" t="s">
        <v>932</v>
      </c>
      <c r="C270" s="64" t="s">
        <v>708</v>
      </c>
      <c r="D270" s="64" t="s">
        <v>708</v>
      </c>
      <c r="E270" s="65" t="s">
        <v>746</v>
      </c>
    </row>
    <row r="271" spans="1:5" x14ac:dyDescent="0.25">
      <c r="A271" s="87">
        <v>231000</v>
      </c>
      <c r="B271" s="64" t="s">
        <v>932</v>
      </c>
      <c r="C271" s="64" t="s">
        <v>933</v>
      </c>
      <c r="D271" s="64" t="s">
        <v>708</v>
      </c>
      <c r="E271" s="65" t="s">
        <v>746</v>
      </c>
    </row>
    <row r="272" spans="1:5" x14ac:dyDescent="0.25">
      <c r="A272" s="63">
        <v>231100</v>
      </c>
      <c r="B272" s="64" t="s">
        <v>932</v>
      </c>
      <c r="C272" s="64" t="s">
        <v>934</v>
      </c>
      <c r="D272" s="64" t="s">
        <v>708</v>
      </c>
      <c r="E272" s="65" t="s">
        <v>746</v>
      </c>
    </row>
    <row r="273" spans="1:5" x14ac:dyDescent="0.25">
      <c r="A273" s="80">
        <v>231200</v>
      </c>
      <c r="B273" s="64" t="s">
        <v>932</v>
      </c>
      <c r="C273" s="64" t="s">
        <v>935</v>
      </c>
      <c r="D273" s="64" t="s">
        <v>708</v>
      </c>
      <c r="E273" s="65" t="s">
        <v>746</v>
      </c>
    </row>
    <row r="274" spans="1:5" x14ac:dyDescent="0.25">
      <c r="A274" s="63">
        <v>231210</v>
      </c>
      <c r="B274" s="64" t="s">
        <v>932</v>
      </c>
      <c r="C274" s="88" t="s">
        <v>936</v>
      </c>
      <c r="D274" s="64" t="s">
        <v>708</v>
      </c>
      <c r="E274" s="65" t="s">
        <v>746</v>
      </c>
    </row>
    <row r="275" spans="1:5" x14ac:dyDescent="0.25">
      <c r="A275" s="63">
        <v>231220</v>
      </c>
      <c r="B275" s="64" t="s">
        <v>932</v>
      </c>
      <c r="C275" s="88" t="s">
        <v>937</v>
      </c>
      <c r="D275" s="64" t="s">
        <v>708</v>
      </c>
      <c r="E275" s="65" t="s">
        <v>746</v>
      </c>
    </row>
    <row r="276" spans="1:5" x14ac:dyDescent="0.25">
      <c r="A276" s="63">
        <v>231300</v>
      </c>
      <c r="B276" s="64" t="s">
        <v>932</v>
      </c>
      <c r="C276" s="88" t="s">
        <v>403</v>
      </c>
      <c r="D276" s="64" t="s">
        <v>708</v>
      </c>
      <c r="E276" s="65" t="s">
        <v>746</v>
      </c>
    </row>
    <row r="277" spans="1:5" x14ac:dyDescent="0.25">
      <c r="A277" s="63">
        <v>231500</v>
      </c>
      <c r="B277" s="64" t="s">
        <v>932</v>
      </c>
      <c r="C277" s="88" t="s">
        <v>938</v>
      </c>
      <c r="D277" s="64" t="s">
        <v>708</v>
      </c>
      <c r="E277" s="65" t="s">
        <v>746</v>
      </c>
    </row>
    <row r="278" spans="1:5" x14ac:dyDescent="0.25">
      <c r="A278" s="63">
        <v>351300</v>
      </c>
      <c r="B278" s="64" t="s">
        <v>932</v>
      </c>
      <c r="C278" s="88" t="s">
        <v>939</v>
      </c>
      <c r="D278" s="64" t="s">
        <v>708</v>
      </c>
      <c r="E278" s="65" t="s">
        <v>746</v>
      </c>
    </row>
    <row r="279" spans="1:5" x14ac:dyDescent="0.25">
      <c r="A279" s="63">
        <v>231600</v>
      </c>
      <c r="B279" s="64" t="s">
        <v>932</v>
      </c>
      <c r="C279" s="88" t="s">
        <v>749</v>
      </c>
      <c r="D279" s="64" t="s">
        <v>708</v>
      </c>
      <c r="E279" s="65" t="s">
        <v>746</v>
      </c>
    </row>
    <row r="280" spans="1:5" x14ac:dyDescent="0.25">
      <c r="A280" s="63">
        <v>231700</v>
      </c>
      <c r="B280" s="64" t="s">
        <v>932</v>
      </c>
      <c r="C280" s="64" t="s">
        <v>940</v>
      </c>
      <c r="D280" s="64" t="s">
        <v>708</v>
      </c>
      <c r="E280" s="65" t="s">
        <v>941</v>
      </c>
    </row>
    <row r="281" spans="1:5" x14ac:dyDescent="0.25">
      <c r="A281" s="63">
        <v>231400</v>
      </c>
      <c r="B281" s="89" t="s">
        <v>932</v>
      </c>
      <c r="C281" s="64" t="s">
        <v>838</v>
      </c>
      <c r="D281" s="64" t="s">
        <v>708</v>
      </c>
      <c r="E281" s="65" t="s">
        <v>746</v>
      </c>
    </row>
    <row r="282" spans="1:5" x14ac:dyDescent="0.25">
      <c r="A282" s="90">
        <v>239999</v>
      </c>
      <c r="B282" s="89" t="s">
        <v>932</v>
      </c>
      <c r="C282" s="89" t="s">
        <v>421</v>
      </c>
      <c r="D282" s="89" t="s">
        <v>708</v>
      </c>
      <c r="E282" s="65" t="s">
        <v>746</v>
      </c>
    </row>
    <row r="283" spans="1:5" x14ac:dyDescent="0.25">
      <c r="A283" s="90"/>
      <c r="B283" s="64"/>
      <c r="C283" s="64" t="s">
        <v>708</v>
      </c>
      <c r="D283" s="64" t="s">
        <v>708</v>
      </c>
      <c r="E283" s="65"/>
    </row>
    <row r="284" spans="1:5" x14ac:dyDescent="0.25">
      <c r="A284" s="90">
        <v>240000</v>
      </c>
      <c r="B284" s="64" t="s">
        <v>427</v>
      </c>
      <c r="C284" s="64" t="s">
        <v>708</v>
      </c>
      <c r="D284" s="64" t="s">
        <v>708</v>
      </c>
      <c r="E284" s="65" t="s">
        <v>942</v>
      </c>
    </row>
    <row r="285" spans="1:5" x14ac:dyDescent="0.25">
      <c r="A285" s="90">
        <v>241000</v>
      </c>
      <c r="B285" s="64" t="s">
        <v>427</v>
      </c>
      <c r="C285" s="64" t="s">
        <v>943</v>
      </c>
      <c r="D285" s="64" t="s">
        <v>708</v>
      </c>
      <c r="E285" s="65" t="s">
        <v>746</v>
      </c>
    </row>
    <row r="286" spans="1:5" x14ac:dyDescent="0.25">
      <c r="A286" s="90">
        <v>241100</v>
      </c>
      <c r="B286" s="64" t="s">
        <v>427</v>
      </c>
      <c r="C286" s="64" t="s">
        <v>685</v>
      </c>
      <c r="D286" s="64" t="s">
        <v>708</v>
      </c>
      <c r="E286" s="65" t="s">
        <v>746</v>
      </c>
    </row>
    <row r="287" spans="1:5" x14ac:dyDescent="0.25">
      <c r="A287" s="90">
        <v>241300</v>
      </c>
      <c r="B287" s="64" t="s">
        <v>427</v>
      </c>
      <c r="C287" s="64" t="s">
        <v>944</v>
      </c>
      <c r="D287" s="64" t="s">
        <v>708</v>
      </c>
      <c r="E287" s="65" t="s">
        <v>746</v>
      </c>
    </row>
    <row r="288" spans="1:5" x14ac:dyDescent="0.25">
      <c r="A288" s="90">
        <v>241400</v>
      </c>
      <c r="B288" s="64" t="s">
        <v>427</v>
      </c>
      <c r="C288" s="64" t="s">
        <v>945</v>
      </c>
      <c r="D288" s="64" t="s">
        <v>708</v>
      </c>
      <c r="E288" s="65" t="s">
        <v>746</v>
      </c>
    </row>
    <row r="289" spans="1:5" x14ac:dyDescent="0.25">
      <c r="A289" s="90">
        <v>241500</v>
      </c>
      <c r="B289" s="64" t="s">
        <v>427</v>
      </c>
      <c r="C289" s="64" t="s">
        <v>559</v>
      </c>
      <c r="D289" s="64" t="s">
        <v>708</v>
      </c>
      <c r="E289" s="65" t="s">
        <v>723</v>
      </c>
    </row>
    <row r="290" spans="1:5" x14ac:dyDescent="0.25">
      <c r="A290" s="90">
        <v>241511</v>
      </c>
      <c r="B290" s="64" t="s">
        <v>427</v>
      </c>
      <c r="C290" s="64" t="s">
        <v>559</v>
      </c>
      <c r="D290" s="64" t="s">
        <v>741</v>
      </c>
      <c r="E290" s="65" t="s">
        <v>32</v>
      </c>
    </row>
    <row r="291" spans="1:5" x14ac:dyDescent="0.25">
      <c r="A291" s="63">
        <v>241510</v>
      </c>
      <c r="B291" s="64" t="s">
        <v>427</v>
      </c>
      <c r="C291" s="64" t="s">
        <v>559</v>
      </c>
      <c r="D291" s="64" t="s">
        <v>560</v>
      </c>
      <c r="E291" s="65" t="s">
        <v>746</v>
      </c>
    </row>
    <row r="292" spans="1:5" x14ac:dyDescent="0.25">
      <c r="A292" s="90">
        <v>241599</v>
      </c>
      <c r="B292" s="64" t="s">
        <v>427</v>
      </c>
      <c r="C292" s="64" t="s">
        <v>559</v>
      </c>
      <c r="D292" s="64" t="s">
        <v>421</v>
      </c>
      <c r="E292" s="65" t="s">
        <v>746</v>
      </c>
    </row>
    <row r="293" spans="1:5" x14ac:dyDescent="0.25">
      <c r="A293" s="90">
        <v>241210</v>
      </c>
      <c r="B293" s="64" t="s">
        <v>427</v>
      </c>
      <c r="C293" s="64" t="s">
        <v>946</v>
      </c>
      <c r="D293" s="64" t="s">
        <v>708</v>
      </c>
      <c r="E293" s="65" t="s">
        <v>32</v>
      </c>
    </row>
    <row r="294" spans="1:5" x14ac:dyDescent="0.25">
      <c r="A294" s="90">
        <v>241600</v>
      </c>
      <c r="B294" s="64" t="s">
        <v>427</v>
      </c>
      <c r="C294" s="64" t="s">
        <v>947</v>
      </c>
      <c r="D294" s="64" t="s">
        <v>708</v>
      </c>
      <c r="E294" s="65" t="s">
        <v>746</v>
      </c>
    </row>
    <row r="295" spans="1:5" x14ac:dyDescent="0.25">
      <c r="A295" s="90">
        <v>241211</v>
      </c>
      <c r="B295" s="64" t="s">
        <v>427</v>
      </c>
      <c r="C295" s="64" t="s">
        <v>948</v>
      </c>
      <c r="D295" s="64" t="s">
        <v>708</v>
      </c>
      <c r="E295" s="65" t="s">
        <v>32</v>
      </c>
    </row>
    <row r="296" spans="1:5" x14ac:dyDescent="0.25">
      <c r="A296" s="90">
        <v>241212</v>
      </c>
      <c r="B296" s="64" t="s">
        <v>427</v>
      </c>
      <c r="C296" s="64" t="s">
        <v>949</v>
      </c>
      <c r="D296" s="64" t="s">
        <v>708</v>
      </c>
      <c r="E296" s="65" t="s">
        <v>32</v>
      </c>
    </row>
    <row r="297" spans="1:5" x14ac:dyDescent="0.25">
      <c r="A297" s="90">
        <v>249999</v>
      </c>
      <c r="B297" s="64" t="s">
        <v>427</v>
      </c>
      <c r="C297" s="64" t="s">
        <v>421</v>
      </c>
      <c r="D297" s="64" t="s">
        <v>708</v>
      </c>
      <c r="E297" s="65" t="s">
        <v>723</v>
      </c>
    </row>
    <row r="298" spans="1:5" x14ac:dyDescent="0.25">
      <c r="A298" s="63"/>
      <c r="B298" s="64"/>
      <c r="C298" s="64" t="s">
        <v>708</v>
      </c>
      <c r="D298" s="64" t="s">
        <v>708</v>
      </c>
      <c r="E298" s="65"/>
    </row>
    <row r="299" spans="1:5" x14ac:dyDescent="0.25">
      <c r="A299" s="80">
        <v>250000</v>
      </c>
      <c r="B299" s="64" t="s">
        <v>679</v>
      </c>
      <c r="C299" s="64" t="s">
        <v>708</v>
      </c>
      <c r="D299" s="64" t="s">
        <v>708</v>
      </c>
      <c r="E299" s="65" t="s">
        <v>32</v>
      </c>
    </row>
    <row r="300" spans="1:5" x14ac:dyDescent="0.25">
      <c r="A300" s="63">
        <v>151710</v>
      </c>
      <c r="B300" s="64" t="s">
        <v>679</v>
      </c>
      <c r="C300" s="64" t="s">
        <v>950</v>
      </c>
      <c r="D300" s="64" t="s">
        <v>708</v>
      </c>
      <c r="E300" s="65" t="s">
        <v>32</v>
      </c>
    </row>
    <row r="301" spans="1:5" x14ac:dyDescent="0.25">
      <c r="A301" s="63">
        <v>250005</v>
      </c>
      <c r="B301" s="64" t="s">
        <v>679</v>
      </c>
      <c r="C301" s="64" t="s">
        <v>951</v>
      </c>
      <c r="D301" s="64" t="s">
        <v>708</v>
      </c>
      <c r="E301" s="65" t="s">
        <v>32</v>
      </c>
    </row>
    <row r="302" spans="1:5" x14ac:dyDescent="0.25">
      <c r="A302" s="63">
        <v>250010</v>
      </c>
      <c r="B302" s="64" t="s">
        <v>679</v>
      </c>
      <c r="C302" s="64" t="s">
        <v>952</v>
      </c>
      <c r="D302" s="64" t="s">
        <v>708</v>
      </c>
      <c r="E302" s="65" t="s">
        <v>32</v>
      </c>
    </row>
    <row r="303" spans="1:5" x14ac:dyDescent="0.25">
      <c r="A303" s="63">
        <v>151711</v>
      </c>
      <c r="B303" s="64" t="s">
        <v>679</v>
      </c>
      <c r="C303" s="64" t="s">
        <v>680</v>
      </c>
      <c r="D303" s="64" t="s">
        <v>708</v>
      </c>
      <c r="E303" s="65" t="s">
        <v>32</v>
      </c>
    </row>
    <row r="304" spans="1:5" x14ac:dyDescent="0.25">
      <c r="A304" s="91">
        <v>251100</v>
      </c>
      <c r="B304" s="64" t="s">
        <v>679</v>
      </c>
      <c r="C304" s="64" t="s">
        <v>953</v>
      </c>
      <c r="D304" s="64" t="s">
        <v>708</v>
      </c>
      <c r="E304" s="65" t="s">
        <v>32</v>
      </c>
    </row>
    <row r="305" spans="1:5" x14ac:dyDescent="0.25">
      <c r="A305" s="63">
        <v>259999</v>
      </c>
      <c r="B305" s="64" t="s">
        <v>679</v>
      </c>
      <c r="C305" s="92" t="s">
        <v>421</v>
      </c>
      <c r="D305" s="64" t="s">
        <v>708</v>
      </c>
      <c r="E305" s="65" t="s">
        <v>32</v>
      </c>
    </row>
    <row r="306" spans="1:5" x14ac:dyDescent="0.25">
      <c r="A306" s="91"/>
      <c r="B306" s="64"/>
      <c r="C306" s="64" t="s">
        <v>708</v>
      </c>
      <c r="D306" s="64" t="s">
        <v>708</v>
      </c>
      <c r="E306" s="65"/>
    </row>
    <row r="307" spans="1:5" x14ac:dyDescent="0.25">
      <c r="A307" s="91">
        <v>260000</v>
      </c>
      <c r="B307" s="64" t="s">
        <v>430</v>
      </c>
      <c r="C307" s="64" t="s">
        <v>708</v>
      </c>
      <c r="D307" s="64" t="s">
        <v>708</v>
      </c>
      <c r="E307" s="65" t="s">
        <v>32</v>
      </c>
    </row>
    <row r="308" spans="1:5" x14ac:dyDescent="0.25">
      <c r="A308" s="63">
        <v>261000</v>
      </c>
      <c r="B308" s="64" t="s">
        <v>430</v>
      </c>
      <c r="C308" s="64" t="s">
        <v>954</v>
      </c>
      <c r="D308" s="64" t="s">
        <v>708</v>
      </c>
      <c r="E308" s="65" t="s">
        <v>32</v>
      </c>
    </row>
    <row r="309" spans="1:5" x14ac:dyDescent="0.25">
      <c r="A309" s="63">
        <v>261100</v>
      </c>
      <c r="B309" s="64" t="s">
        <v>430</v>
      </c>
      <c r="C309" s="64" t="s">
        <v>955</v>
      </c>
      <c r="D309" s="64" t="s">
        <v>708</v>
      </c>
      <c r="E309" s="65" t="s">
        <v>32</v>
      </c>
    </row>
    <row r="310" spans="1:5" x14ac:dyDescent="0.25">
      <c r="A310" s="63">
        <v>261200</v>
      </c>
      <c r="B310" s="64" t="s">
        <v>430</v>
      </c>
      <c r="C310" s="64" t="s">
        <v>956</v>
      </c>
      <c r="D310" s="64" t="s">
        <v>708</v>
      </c>
      <c r="E310" s="65" t="s">
        <v>32</v>
      </c>
    </row>
    <row r="311" spans="1:5" x14ac:dyDescent="0.25">
      <c r="A311" s="91">
        <v>261300</v>
      </c>
      <c r="B311" s="64" t="s">
        <v>430</v>
      </c>
      <c r="C311" s="64" t="s">
        <v>957</v>
      </c>
      <c r="D311" s="64" t="s">
        <v>708</v>
      </c>
      <c r="E311" s="65" t="s">
        <v>32</v>
      </c>
    </row>
    <row r="312" spans="1:5" x14ac:dyDescent="0.25">
      <c r="A312" s="63">
        <v>261400</v>
      </c>
      <c r="B312" s="64" t="s">
        <v>430</v>
      </c>
      <c r="C312" s="64" t="s">
        <v>958</v>
      </c>
      <c r="D312" s="64" t="s">
        <v>708</v>
      </c>
      <c r="E312" s="65" t="s">
        <v>32</v>
      </c>
    </row>
    <row r="313" spans="1:5" x14ac:dyDescent="0.25">
      <c r="A313" s="91">
        <v>261410</v>
      </c>
      <c r="B313" s="64" t="s">
        <v>430</v>
      </c>
      <c r="C313" s="64" t="s">
        <v>958</v>
      </c>
      <c r="D313" s="64" t="s">
        <v>891</v>
      </c>
      <c r="E313" s="65" t="s">
        <v>32</v>
      </c>
    </row>
    <row r="314" spans="1:5" x14ac:dyDescent="0.25">
      <c r="A314" s="91">
        <v>261411</v>
      </c>
      <c r="B314" s="64" t="s">
        <v>430</v>
      </c>
      <c r="C314" s="64" t="s">
        <v>958</v>
      </c>
      <c r="D314" s="64" t="s">
        <v>959</v>
      </c>
      <c r="E314" s="65" t="s">
        <v>32</v>
      </c>
    </row>
    <row r="315" spans="1:5" x14ac:dyDescent="0.25">
      <c r="A315" s="91">
        <v>261412</v>
      </c>
      <c r="B315" s="64" t="s">
        <v>430</v>
      </c>
      <c r="C315" s="64" t="s">
        <v>958</v>
      </c>
      <c r="D315" s="92" t="s">
        <v>960</v>
      </c>
      <c r="E315" s="65" t="s">
        <v>32</v>
      </c>
    </row>
    <row r="316" spans="1:5" x14ac:dyDescent="0.25">
      <c r="A316" s="91">
        <v>261413</v>
      </c>
      <c r="B316" s="64" t="s">
        <v>430</v>
      </c>
      <c r="C316" s="64" t="s">
        <v>958</v>
      </c>
      <c r="D316" s="64" t="s">
        <v>961</v>
      </c>
      <c r="E316" s="65" t="s">
        <v>962</v>
      </c>
    </row>
    <row r="317" spans="1:5" x14ac:dyDescent="0.25">
      <c r="A317" s="91">
        <v>261416</v>
      </c>
      <c r="B317" s="64" t="s">
        <v>430</v>
      </c>
      <c r="C317" s="64" t="s">
        <v>958</v>
      </c>
      <c r="D317" s="64" t="s">
        <v>963</v>
      </c>
      <c r="E317" s="65" t="s">
        <v>32</v>
      </c>
    </row>
    <row r="318" spans="1:5" x14ac:dyDescent="0.25">
      <c r="A318" s="91">
        <v>261414</v>
      </c>
      <c r="B318" s="64" t="s">
        <v>430</v>
      </c>
      <c r="C318" s="64" t="s">
        <v>958</v>
      </c>
      <c r="D318" s="64" t="s">
        <v>964</v>
      </c>
      <c r="E318" s="65" t="s">
        <v>32</v>
      </c>
    </row>
    <row r="319" spans="1:5" x14ac:dyDescent="0.25">
      <c r="A319" s="91">
        <v>261415</v>
      </c>
      <c r="B319" s="64" t="s">
        <v>430</v>
      </c>
      <c r="C319" s="64" t="s">
        <v>958</v>
      </c>
      <c r="D319" s="64" t="s">
        <v>965</v>
      </c>
      <c r="E319" s="65" t="s">
        <v>32</v>
      </c>
    </row>
    <row r="320" spans="1:5" x14ac:dyDescent="0.25">
      <c r="A320" s="63">
        <v>261499</v>
      </c>
      <c r="B320" s="64" t="s">
        <v>430</v>
      </c>
      <c r="C320" s="64" t="s">
        <v>958</v>
      </c>
      <c r="D320" s="64" t="s">
        <v>421</v>
      </c>
      <c r="E320" s="65" t="s">
        <v>32</v>
      </c>
    </row>
    <row r="321" spans="1:5" x14ac:dyDescent="0.25">
      <c r="A321" s="73">
        <v>261500</v>
      </c>
      <c r="B321" s="72" t="s">
        <v>430</v>
      </c>
      <c r="C321" s="72" t="s">
        <v>431</v>
      </c>
      <c r="D321" s="72" t="s">
        <v>708</v>
      </c>
      <c r="E321" s="65" t="s">
        <v>32</v>
      </c>
    </row>
    <row r="322" spans="1:5" x14ac:dyDescent="0.25">
      <c r="A322" s="91">
        <v>261510</v>
      </c>
      <c r="B322" s="64" t="s">
        <v>430</v>
      </c>
      <c r="C322" s="64" t="s">
        <v>431</v>
      </c>
      <c r="D322" s="64" t="s">
        <v>966</v>
      </c>
      <c r="E322" s="65" t="s">
        <v>32</v>
      </c>
    </row>
    <row r="323" spans="1:5" x14ac:dyDescent="0.25">
      <c r="A323" s="91">
        <v>261520</v>
      </c>
      <c r="B323" s="64" t="s">
        <v>430</v>
      </c>
      <c r="C323" s="64" t="s">
        <v>431</v>
      </c>
      <c r="D323" s="64" t="s">
        <v>432</v>
      </c>
      <c r="E323" s="65" t="s">
        <v>32</v>
      </c>
    </row>
    <row r="324" spans="1:5" x14ac:dyDescent="0.25">
      <c r="A324" s="80">
        <v>261599</v>
      </c>
      <c r="B324" s="64" t="s">
        <v>430</v>
      </c>
      <c r="C324" s="64" t="s">
        <v>431</v>
      </c>
      <c r="D324" s="64" t="s">
        <v>421</v>
      </c>
      <c r="E324" s="65" t="s">
        <v>32</v>
      </c>
    </row>
    <row r="325" spans="1:5" x14ac:dyDescent="0.25">
      <c r="A325" s="63">
        <v>261600</v>
      </c>
      <c r="B325" s="64" t="s">
        <v>430</v>
      </c>
      <c r="C325" s="64" t="s">
        <v>967</v>
      </c>
      <c r="D325" s="64" t="s">
        <v>708</v>
      </c>
      <c r="E325" s="65" t="s">
        <v>32</v>
      </c>
    </row>
    <row r="326" spans="1:5" x14ac:dyDescent="0.25">
      <c r="A326" s="63">
        <v>261610</v>
      </c>
      <c r="B326" s="64" t="s">
        <v>430</v>
      </c>
      <c r="C326" s="64" t="s">
        <v>967</v>
      </c>
      <c r="D326" s="64" t="s">
        <v>968</v>
      </c>
      <c r="E326" s="65" t="s">
        <v>32</v>
      </c>
    </row>
    <row r="327" spans="1:5" x14ac:dyDescent="0.25">
      <c r="A327" s="63">
        <v>261620</v>
      </c>
      <c r="B327" s="64" t="s">
        <v>430</v>
      </c>
      <c r="C327" s="64" t="s">
        <v>967</v>
      </c>
      <c r="D327" s="64" t="s">
        <v>969</v>
      </c>
      <c r="E327" s="65" t="s">
        <v>32</v>
      </c>
    </row>
    <row r="328" spans="1:5" x14ac:dyDescent="0.25">
      <c r="A328" s="63">
        <v>361511</v>
      </c>
      <c r="B328" s="64" t="s">
        <v>430</v>
      </c>
      <c r="C328" s="64" t="s">
        <v>967</v>
      </c>
      <c r="D328" s="64" t="s">
        <v>970</v>
      </c>
      <c r="E328" s="65" t="s">
        <v>971</v>
      </c>
    </row>
    <row r="329" spans="1:5" x14ac:dyDescent="0.25">
      <c r="A329" s="93">
        <v>261699</v>
      </c>
      <c r="B329" s="64" t="s">
        <v>430</v>
      </c>
      <c r="C329" s="64" t="s">
        <v>967</v>
      </c>
      <c r="D329" s="64" t="s">
        <v>421</v>
      </c>
      <c r="E329" s="65" t="s">
        <v>32</v>
      </c>
    </row>
    <row r="330" spans="1:5" x14ac:dyDescent="0.25">
      <c r="A330" s="93">
        <v>269999</v>
      </c>
      <c r="B330" s="64" t="s">
        <v>430</v>
      </c>
      <c r="C330" s="64" t="s">
        <v>421</v>
      </c>
      <c r="D330" s="64" t="s">
        <v>708</v>
      </c>
      <c r="E330" s="65" t="s">
        <v>32</v>
      </c>
    </row>
    <row r="331" spans="1:5" x14ac:dyDescent="0.25">
      <c r="A331" s="93"/>
      <c r="B331" s="64"/>
      <c r="C331" s="64" t="s">
        <v>708</v>
      </c>
      <c r="D331" s="64" t="s">
        <v>708</v>
      </c>
      <c r="E331" s="65"/>
    </row>
    <row r="332" spans="1:5" x14ac:dyDescent="0.25">
      <c r="A332" s="93">
        <v>270000</v>
      </c>
      <c r="B332" s="64" t="s">
        <v>972</v>
      </c>
      <c r="C332" s="64" t="s">
        <v>708</v>
      </c>
      <c r="D332" s="64" t="s">
        <v>708</v>
      </c>
      <c r="E332" s="65" t="s">
        <v>723</v>
      </c>
    </row>
    <row r="333" spans="1:5" x14ac:dyDescent="0.25">
      <c r="A333" s="93">
        <v>271000</v>
      </c>
      <c r="B333" s="64" t="s">
        <v>972</v>
      </c>
      <c r="C333" s="64" t="s">
        <v>973</v>
      </c>
      <c r="D333" s="64" t="s">
        <v>708</v>
      </c>
      <c r="E333" s="65" t="s">
        <v>746</v>
      </c>
    </row>
    <row r="334" spans="1:5" x14ac:dyDescent="0.25">
      <c r="A334" s="93">
        <v>271100</v>
      </c>
      <c r="B334" s="64" t="s">
        <v>972</v>
      </c>
      <c r="C334" s="64" t="s">
        <v>848</v>
      </c>
      <c r="D334" s="64" t="s">
        <v>708</v>
      </c>
      <c r="E334" s="65" t="s">
        <v>746</v>
      </c>
    </row>
    <row r="335" spans="1:5" x14ac:dyDescent="0.25">
      <c r="A335" s="63">
        <v>271200</v>
      </c>
      <c r="B335" s="64" t="s">
        <v>972</v>
      </c>
      <c r="C335" s="64" t="s">
        <v>974</v>
      </c>
      <c r="D335" s="64" t="s">
        <v>708</v>
      </c>
      <c r="E335" s="65" t="s">
        <v>746</v>
      </c>
    </row>
    <row r="336" spans="1:5" x14ac:dyDescent="0.25">
      <c r="A336" s="94">
        <v>271210</v>
      </c>
      <c r="B336" s="64" t="s">
        <v>972</v>
      </c>
      <c r="C336" s="64" t="s">
        <v>975</v>
      </c>
      <c r="D336" s="64" t="s">
        <v>708</v>
      </c>
      <c r="E336" s="65" t="s">
        <v>32</v>
      </c>
    </row>
    <row r="337" spans="1:5" x14ac:dyDescent="0.25">
      <c r="A337" s="94">
        <v>271300</v>
      </c>
      <c r="B337" s="64" t="s">
        <v>972</v>
      </c>
      <c r="C337" s="64" t="s">
        <v>976</v>
      </c>
      <c r="D337" s="64"/>
      <c r="E337" s="65" t="s">
        <v>32</v>
      </c>
    </row>
    <row r="338" spans="1:5" x14ac:dyDescent="0.25">
      <c r="A338" s="94">
        <v>271310</v>
      </c>
      <c r="B338" s="64" t="s">
        <v>972</v>
      </c>
      <c r="C338" s="64" t="s">
        <v>976</v>
      </c>
      <c r="D338" s="64" t="s">
        <v>974</v>
      </c>
      <c r="E338" s="65" t="s">
        <v>32</v>
      </c>
    </row>
    <row r="339" spans="1:5" x14ac:dyDescent="0.25">
      <c r="A339" s="94">
        <v>271320</v>
      </c>
      <c r="B339" s="64" t="s">
        <v>972</v>
      </c>
      <c r="C339" s="64" t="s">
        <v>976</v>
      </c>
      <c r="D339" s="64" t="s">
        <v>977</v>
      </c>
      <c r="E339" s="65" t="s">
        <v>32</v>
      </c>
    </row>
    <row r="340" spans="1:5" x14ac:dyDescent="0.25">
      <c r="A340" s="94">
        <v>271330</v>
      </c>
      <c r="B340" s="64" t="s">
        <v>972</v>
      </c>
      <c r="C340" s="64" t="s">
        <v>976</v>
      </c>
      <c r="D340" s="64" t="s">
        <v>978</v>
      </c>
      <c r="E340" s="65" t="s">
        <v>32</v>
      </c>
    </row>
    <row r="341" spans="1:5" x14ac:dyDescent="0.25">
      <c r="A341" s="94">
        <v>271399</v>
      </c>
      <c r="B341" s="64" t="s">
        <v>972</v>
      </c>
      <c r="C341" s="64" t="s">
        <v>976</v>
      </c>
      <c r="D341" s="64" t="s">
        <v>421</v>
      </c>
      <c r="E341" s="65" t="s">
        <v>32</v>
      </c>
    </row>
    <row r="342" spans="1:5" x14ac:dyDescent="0.25">
      <c r="A342" s="94">
        <v>271400</v>
      </c>
      <c r="B342" s="64" t="s">
        <v>972</v>
      </c>
      <c r="C342" s="64" t="s">
        <v>979</v>
      </c>
      <c r="D342" s="64" t="s">
        <v>708</v>
      </c>
      <c r="E342" s="65" t="s">
        <v>746</v>
      </c>
    </row>
    <row r="343" spans="1:5" x14ac:dyDescent="0.25">
      <c r="A343" s="94">
        <v>271501</v>
      </c>
      <c r="B343" s="64" t="s">
        <v>972</v>
      </c>
      <c r="C343" s="64" t="s">
        <v>32</v>
      </c>
      <c r="D343" s="64" t="s">
        <v>708</v>
      </c>
      <c r="E343" s="65" t="s">
        <v>32</v>
      </c>
    </row>
    <row r="344" spans="1:5" x14ac:dyDescent="0.25">
      <c r="A344" s="94">
        <v>271510</v>
      </c>
      <c r="B344" s="64" t="s">
        <v>972</v>
      </c>
      <c r="C344" s="64" t="s">
        <v>32</v>
      </c>
      <c r="D344" s="64" t="s">
        <v>980</v>
      </c>
      <c r="E344" s="65" t="s">
        <v>32</v>
      </c>
    </row>
    <row r="345" spans="1:5" x14ac:dyDescent="0.25">
      <c r="A345" s="94">
        <v>271516</v>
      </c>
      <c r="B345" s="64" t="s">
        <v>972</v>
      </c>
      <c r="C345" s="64" t="s">
        <v>32</v>
      </c>
      <c r="D345" s="64" t="s">
        <v>981</v>
      </c>
      <c r="E345" s="65" t="s">
        <v>32</v>
      </c>
    </row>
    <row r="346" spans="1:5" x14ac:dyDescent="0.25">
      <c r="A346" s="63">
        <v>261517</v>
      </c>
      <c r="B346" s="64" t="s">
        <v>972</v>
      </c>
      <c r="C346" s="64" t="s">
        <v>32</v>
      </c>
      <c r="D346" s="64" t="s">
        <v>360</v>
      </c>
      <c r="E346" s="65" t="s">
        <v>32</v>
      </c>
    </row>
    <row r="347" spans="1:5" x14ac:dyDescent="0.25">
      <c r="A347" s="95">
        <v>271518</v>
      </c>
      <c r="B347" s="64" t="s">
        <v>972</v>
      </c>
      <c r="C347" s="64" t="s">
        <v>32</v>
      </c>
      <c r="D347" s="64" t="s">
        <v>982</v>
      </c>
      <c r="E347" s="65" t="s">
        <v>983</v>
      </c>
    </row>
    <row r="348" spans="1:5" x14ac:dyDescent="0.25">
      <c r="A348" s="63">
        <v>271513</v>
      </c>
      <c r="B348" s="64" t="s">
        <v>972</v>
      </c>
      <c r="C348" s="64" t="s">
        <v>32</v>
      </c>
      <c r="D348" s="64" t="s">
        <v>984</v>
      </c>
      <c r="E348" s="65" t="s">
        <v>32</v>
      </c>
    </row>
    <row r="349" spans="1:5" x14ac:dyDescent="0.25">
      <c r="A349" s="63">
        <v>271514</v>
      </c>
      <c r="B349" s="64" t="s">
        <v>972</v>
      </c>
      <c r="C349" s="64" t="s">
        <v>32</v>
      </c>
      <c r="D349" s="64" t="s">
        <v>985</v>
      </c>
      <c r="E349" s="65" t="s">
        <v>32</v>
      </c>
    </row>
    <row r="350" spans="1:5" x14ac:dyDescent="0.25">
      <c r="A350" s="95">
        <v>271517</v>
      </c>
      <c r="B350" s="64" t="s">
        <v>972</v>
      </c>
      <c r="C350" s="64" t="s">
        <v>32</v>
      </c>
      <c r="D350" s="64" t="s">
        <v>986</v>
      </c>
      <c r="E350" s="65" t="s">
        <v>32</v>
      </c>
    </row>
    <row r="351" spans="1:5" x14ac:dyDescent="0.25">
      <c r="A351" s="95">
        <v>271420</v>
      </c>
      <c r="B351" s="64" t="s">
        <v>972</v>
      </c>
      <c r="C351" s="64" t="s">
        <v>32</v>
      </c>
      <c r="D351" s="64" t="s">
        <v>987</v>
      </c>
      <c r="E351" s="65" t="s">
        <v>32</v>
      </c>
    </row>
    <row r="352" spans="1:5" x14ac:dyDescent="0.25">
      <c r="A352" s="95">
        <v>151812</v>
      </c>
      <c r="B352" s="64" t="s">
        <v>972</v>
      </c>
      <c r="C352" s="64" t="s">
        <v>32</v>
      </c>
      <c r="D352" s="64" t="s">
        <v>988</v>
      </c>
      <c r="E352" s="65" t="s">
        <v>32</v>
      </c>
    </row>
    <row r="353" spans="1:5" x14ac:dyDescent="0.25">
      <c r="A353" s="95">
        <v>271515</v>
      </c>
      <c r="B353" s="64" t="s">
        <v>972</v>
      </c>
      <c r="C353" s="64" t="s">
        <v>32</v>
      </c>
      <c r="D353" s="64" t="s">
        <v>989</v>
      </c>
      <c r="E353" s="65" t="s">
        <v>32</v>
      </c>
    </row>
    <row r="354" spans="1:5" x14ac:dyDescent="0.25">
      <c r="A354" s="95">
        <v>271599</v>
      </c>
      <c r="B354" s="64" t="s">
        <v>972</v>
      </c>
      <c r="C354" s="64" t="s">
        <v>32</v>
      </c>
      <c r="D354" s="64" t="s">
        <v>421</v>
      </c>
      <c r="E354" s="65" t="s">
        <v>32</v>
      </c>
    </row>
    <row r="355" spans="1:5" x14ac:dyDescent="0.25">
      <c r="A355" s="95">
        <v>271440</v>
      </c>
      <c r="B355" s="64" t="s">
        <v>972</v>
      </c>
      <c r="C355" s="64" t="s">
        <v>978</v>
      </c>
      <c r="D355" s="68" t="s">
        <v>708</v>
      </c>
      <c r="E355" s="77" t="s">
        <v>746</v>
      </c>
    </row>
    <row r="356" spans="1:5" x14ac:dyDescent="0.25">
      <c r="A356" s="95">
        <v>271430</v>
      </c>
      <c r="B356" s="64" t="s">
        <v>972</v>
      </c>
      <c r="C356" s="64" t="s">
        <v>978</v>
      </c>
      <c r="D356" s="64" t="s">
        <v>990</v>
      </c>
      <c r="E356" s="65" t="s">
        <v>746</v>
      </c>
    </row>
    <row r="357" spans="1:5" x14ac:dyDescent="0.25">
      <c r="A357" s="95">
        <v>271600</v>
      </c>
      <c r="B357" s="64" t="s">
        <v>972</v>
      </c>
      <c r="C357" s="64" t="s">
        <v>978</v>
      </c>
      <c r="D357" s="64" t="s">
        <v>991</v>
      </c>
      <c r="E357" s="65" t="s">
        <v>746</v>
      </c>
    </row>
    <row r="358" spans="1:5" x14ac:dyDescent="0.25">
      <c r="A358" s="63">
        <v>272000</v>
      </c>
      <c r="B358" s="64" t="s">
        <v>972</v>
      </c>
      <c r="C358" s="64" t="s">
        <v>978</v>
      </c>
      <c r="D358" s="64" t="s">
        <v>992</v>
      </c>
      <c r="E358" s="65" t="s">
        <v>32</v>
      </c>
    </row>
    <row r="359" spans="1:5" x14ac:dyDescent="0.25">
      <c r="A359" s="63">
        <v>271499</v>
      </c>
      <c r="B359" s="64" t="s">
        <v>972</v>
      </c>
      <c r="C359" s="64" t="s">
        <v>978</v>
      </c>
      <c r="D359" s="64" t="s">
        <v>421</v>
      </c>
      <c r="E359" s="65" t="s">
        <v>723</v>
      </c>
    </row>
    <row r="360" spans="1:5" x14ac:dyDescent="0.25">
      <c r="A360" s="63">
        <v>271699</v>
      </c>
      <c r="B360" s="64" t="s">
        <v>972</v>
      </c>
      <c r="C360" s="64" t="s">
        <v>993</v>
      </c>
      <c r="D360" s="64" t="s">
        <v>708</v>
      </c>
      <c r="E360" s="65" t="s">
        <v>723</v>
      </c>
    </row>
    <row r="361" spans="1:5" x14ac:dyDescent="0.25">
      <c r="A361" s="63">
        <v>271900</v>
      </c>
      <c r="B361" s="64" t="s">
        <v>972</v>
      </c>
      <c r="C361" s="64" t="s">
        <v>993</v>
      </c>
      <c r="D361" s="64" t="s">
        <v>994</v>
      </c>
      <c r="E361" s="65" t="s">
        <v>723</v>
      </c>
    </row>
    <row r="362" spans="1:5" x14ac:dyDescent="0.25">
      <c r="A362" s="63">
        <v>271700</v>
      </c>
      <c r="B362" s="64" t="s">
        <v>972</v>
      </c>
      <c r="C362" s="64" t="s">
        <v>993</v>
      </c>
      <c r="D362" s="64" t="s">
        <v>995</v>
      </c>
      <c r="E362" s="65" t="s">
        <v>723</v>
      </c>
    </row>
    <row r="363" spans="1:5" x14ac:dyDescent="0.25">
      <c r="A363" s="63">
        <v>271800</v>
      </c>
      <c r="B363" s="64" t="s">
        <v>972</v>
      </c>
      <c r="C363" s="64" t="s">
        <v>993</v>
      </c>
      <c r="D363" s="64" t="s">
        <v>996</v>
      </c>
      <c r="E363" s="65" t="s">
        <v>723</v>
      </c>
    </row>
    <row r="364" spans="1:5" x14ac:dyDescent="0.25">
      <c r="A364" s="63">
        <v>271799</v>
      </c>
      <c r="B364" s="64" t="s">
        <v>972</v>
      </c>
      <c r="C364" s="64" t="s">
        <v>993</v>
      </c>
      <c r="D364" s="64" t="s">
        <v>421</v>
      </c>
      <c r="E364" s="65" t="s">
        <v>723</v>
      </c>
    </row>
    <row r="365" spans="1:5" x14ac:dyDescent="0.25">
      <c r="A365" s="63">
        <v>279999</v>
      </c>
      <c r="B365" s="64" t="s">
        <v>972</v>
      </c>
      <c r="C365" s="64" t="s">
        <v>421</v>
      </c>
      <c r="D365" s="64" t="s">
        <v>708</v>
      </c>
      <c r="E365" s="65" t="s">
        <v>723</v>
      </c>
    </row>
    <row r="366" spans="1:5" x14ac:dyDescent="0.25">
      <c r="A366" s="63"/>
      <c r="B366" s="64"/>
      <c r="C366" s="64" t="s">
        <v>708</v>
      </c>
      <c r="D366" s="64" t="s">
        <v>708</v>
      </c>
      <c r="E366" s="65"/>
    </row>
    <row r="367" spans="1:5" x14ac:dyDescent="0.25">
      <c r="A367" s="63">
        <v>280000</v>
      </c>
      <c r="B367" s="64" t="s">
        <v>997</v>
      </c>
      <c r="C367" s="64" t="s">
        <v>708</v>
      </c>
      <c r="D367" s="64" t="s">
        <v>708</v>
      </c>
      <c r="E367" s="65" t="s">
        <v>32</v>
      </c>
    </row>
    <row r="368" spans="1:5" x14ac:dyDescent="0.25">
      <c r="A368" s="63">
        <v>281000</v>
      </c>
      <c r="B368" s="64" t="s">
        <v>997</v>
      </c>
      <c r="C368" s="64" t="s">
        <v>998</v>
      </c>
      <c r="D368" s="64" t="s">
        <v>708</v>
      </c>
      <c r="E368" s="65" t="s">
        <v>32</v>
      </c>
    </row>
    <row r="369" spans="1:5" x14ac:dyDescent="0.25">
      <c r="A369" s="63">
        <v>281100</v>
      </c>
      <c r="B369" s="64" t="s">
        <v>997</v>
      </c>
      <c r="C369" s="64" t="s">
        <v>999</v>
      </c>
      <c r="D369" s="64" t="s">
        <v>708</v>
      </c>
      <c r="E369" s="65" t="s">
        <v>32</v>
      </c>
    </row>
    <row r="370" spans="1:5" x14ac:dyDescent="0.25">
      <c r="A370" s="63">
        <v>281200</v>
      </c>
      <c r="B370" s="64" t="s">
        <v>997</v>
      </c>
      <c r="C370" s="64" t="s">
        <v>1000</v>
      </c>
      <c r="D370" s="64" t="s">
        <v>708</v>
      </c>
      <c r="E370" s="65" t="s">
        <v>1001</v>
      </c>
    </row>
    <row r="371" spans="1:5" x14ac:dyDescent="0.25">
      <c r="A371" s="63">
        <v>281300</v>
      </c>
      <c r="B371" s="64" t="s">
        <v>997</v>
      </c>
      <c r="C371" s="64" t="s">
        <v>1002</v>
      </c>
      <c r="D371" s="64" t="s">
        <v>708</v>
      </c>
      <c r="E371" s="65" t="s">
        <v>32</v>
      </c>
    </row>
    <row r="372" spans="1:5" x14ac:dyDescent="0.25">
      <c r="A372" s="63">
        <v>281500</v>
      </c>
      <c r="B372" s="64" t="s">
        <v>997</v>
      </c>
      <c r="C372" s="64" t="s">
        <v>1003</v>
      </c>
      <c r="D372" s="64"/>
      <c r="E372" s="65" t="s">
        <v>1004</v>
      </c>
    </row>
    <row r="373" spans="1:5" x14ac:dyDescent="0.25">
      <c r="A373" s="63">
        <v>281400</v>
      </c>
      <c r="B373" s="64" t="s">
        <v>997</v>
      </c>
      <c r="C373" s="64" t="s">
        <v>1005</v>
      </c>
      <c r="D373" s="64" t="s">
        <v>708</v>
      </c>
      <c r="E373" s="65" t="s">
        <v>1006</v>
      </c>
    </row>
    <row r="374" spans="1:5" x14ac:dyDescent="0.25">
      <c r="A374" s="63">
        <v>289999</v>
      </c>
      <c r="B374" s="64" t="s">
        <v>997</v>
      </c>
      <c r="C374" s="64" t="s">
        <v>421</v>
      </c>
      <c r="D374" s="64" t="s">
        <v>708</v>
      </c>
      <c r="E374" s="65" t="s">
        <v>32</v>
      </c>
    </row>
    <row r="375" spans="1:5" x14ac:dyDescent="0.25">
      <c r="A375" s="63"/>
      <c r="B375" s="64"/>
      <c r="C375" s="64" t="s">
        <v>708</v>
      </c>
      <c r="D375" s="64" t="s">
        <v>708</v>
      </c>
      <c r="E375" s="65"/>
    </row>
    <row r="376" spans="1:5" x14ac:dyDescent="0.25">
      <c r="A376" s="63">
        <v>300000</v>
      </c>
      <c r="B376" s="64" t="s">
        <v>1007</v>
      </c>
      <c r="C376" s="64" t="s">
        <v>708</v>
      </c>
      <c r="D376" s="64" t="s">
        <v>708</v>
      </c>
      <c r="E376" s="65" t="s">
        <v>723</v>
      </c>
    </row>
    <row r="377" spans="1:5" x14ac:dyDescent="0.25">
      <c r="A377" s="63">
        <v>301000</v>
      </c>
      <c r="B377" s="64" t="s">
        <v>1007</v>
      </c>
      <c r="C377" s="64" t="s">
        <v>1008</v>
      </c>
      <c r="D377" s="64" t="s">
        <v>708</v>
      </c>
      <c r="E377" s="65" t="s">
        <v>32</v>
      </c>
    </row>
    <row r="378" spans="1:5" x14ac:dyDescent="0.25">
      <c r="A378" s="63">
        <v>301100</v>
      </c>
      <c r="B378" s="64" t="s">
        <v>1007</v>
      </c>
      <c r="C378" s="64" t="s">
        <v>1009</v>
      </c>
      <c r="D378" s="64" t="s">
        <v>708</v>
      </c>
      <c r="E378" s="65" t="s">
        <v>32</v>
      </c>
    </row>
    <row r="379" spans="1:5" x14ac:dyDescent="0.25">
      <c r="A379" s="63">
        <v>301200</v>
      </c>
      <c r="B379" s="64" t="s">
        <v>1007</v>
      </c>
      <c r="C379" s="64" t="s">
        <v>1010</v>
      </c>
      <c r="D379" s="64" t="s">
        <v>708</v>
      </c>
      <c r="E379" s="65" t="s">
        <v>746</v>
      </c>
    </row>
    <row r="380" spans="1:5" x14ac:dyDescent="0.25">
      <c r="A380" s="63">
        <v>309999</v>
      </c>
      <c r="B380" s="64" t="s">
        <v>1007</v>
      </c>
      <c r="C380" s="64" t="s">
        <v>421</v>
      </c>
      <c r="D380" s="64" t="s">
        <v>708</v>
      </c>
      <c r="E380" s="65" t="s">
        <v>723</v>
      </c>
    </row>
    <row r="381" spans="1:5" x14ac:dyDescent="0.25">
      <c r="A381" s="63"/>
      <c r="B381" s="64"/>
      <c r="C381" s="64" t="s">
        <v>708</v>
      </c>
      <c r="D381" s="64" t="s">
        <v>708</v>
      </c>
      <c r="E381" s="96"/>
    </row>
    <row r="382" spans="1:5" x14ac:dyDescent="0.25">
      <c r="A382" s="63">
        <v>360000</v>
      </c>
      <c r="B382" s="64" t="s">
        <v>1011</v>
      </c>
      <c r="C382" s="64" t="s">
        <v>708</v>
      </c>
      <c r="D382" s="64" t="s">
        <v>708</v>
      </c>
      <c r="E382" s="65" t="s">
        <v>1012</v>
      </c>
    </row>
    <row r="383" spans="1:5" x14ac:dyDescent="0.25">
      <c r="A383" s="63">
        <v>361800</v>
      </c>
      <c r="B383" s="64" t="s">
        <v>1011</v>
      </c>
      <c r="C383" s="64" t="s">
        <v>1013</v>
      </c>
      <c r="D383" s="64"/>
      <c r="E383" s="65" t="s">
        <v>1012</v>
      </c>
    </row>
    <row r="384" spans="1:5" x14ac:dyDescent="0.25">
      <c r="A384" s="63">
        <v>361810</v>
      </c>
      <c r="B384" s="64" t="s">
        <v>1011</v>
      </c>
      <c r="C384" s="97" t="s">
        <v>1013</v>
      </c>
      <c r="D384" s="64" t="s">
        <v>1014</v>
      </c>
      <c r="E384" s="65" t="s">
        <v>1012</v>
      </c>
    </row>
    <row r="385" spans="1:5" x14ac:dyDescent="0.25">
      <c r="A385" s="63">
        <v>361811</v>
      </c>
      <c r="B385" s="64" t="s">
        <v>1011</v>
      </c>
      <c r="C385" s="64" t="s">
        <v>1013</v>
      </c>
      <c r="D385" s="64" t="s">
        <v>1015</v>
      </c>
      <c r="E385" s="65" t="s">
        <v>1012</v>
      </c>
    </row>
    <row r="386" spans="1:5" x14ac:dyDescent="0.25">
      <c r="A386" s="63">
        <v>361812</v>
      </c>
      <c r="B386" s="64" t="s">
        <v>1011</v>
      </c>
      <c r="C386" s="64" t="s">
        <v>1013</v>
      </c>
      <c r="D386" s="64" t="s">
        <v>1016</v>
      </c>
      <c r="E386" s="65" t="s">
        <v>1012</v>
      </c>
    </row>
    <row r="387" spans="1:5" x14ac:dyDescent="0.25">
      <c r="A387" s="63">
        <v>361813</v>
      </c>
      <c r="B387" s="64" t="s">
        <v>1011</v>
      </c>
      <c r="C387" s="64" t="s">
        <v>1013</v>
      </c>
      <c r="D387" s="64" t="s">
        <v>1017</v>
      </c>
      <c r="E387" s="65" t="s">
        <v>1012</v>
      </c>
    </row>
    <row r="388" spans="1:5" x14ac:dyDescent="0.25">
      <c r="A388" s="63">
        <v>361814</v>
      </c>
      <c r="B388" s="64" t="s">
        <v>1011</v>
      </c>
      <c r="C388" s="64" t="s">
        <v>1013</v>
      </c>
      <c r="D388" s="64" t="s">
        <v>1018</v>
      </c>
      <c r="E388" s="65" t="s">
        <v>1012</v>
      </c>
    </row>
    <row r="389" spans="1:5" x14ac:dyDescent="0.25">
      <c r="A389" s="63">
        <v>361899</v>
      </c>
      <c r="B389" s="64" t="s">
        <v>1011</v>
      </c>
      <c r="C389" s="64" t="s">
        <v>1013</v>
      </c>
      <c r="D389" s="64" t="s">
        <v>421</v>
      </c>
      <c r="E389" s="65" t="s">
        <v>1012</v>
      </c>
    </row>
    <row r="390" spans="1:5" x14ac:dyDescent="0.25">
      <c r="A390" s="63">
        <v>361700</v>
      </c>
      <c r="B390" s="64" t="s">
        <v>1011</v>
      </c>
      <c r="C390" s="64" t="s">
        <v>1019</v>
      </c>
      <c r="D390" s="64" t="s">
        <v>708</v>
      </c>
      <c r="E390" s="65" t="s">
        <v>1012</v>
      </c>
    </row>
    <row r="391" spans="1:5" x14ac:dyDescent="0.25">
      <c r="A391" s="63">
        <v>361000</v>
      </c>
      <c r="B391" s="64" t="s">
        <v>1011</v>
      </c>
      <c r="C391" s="64" t="s">
        <v>1020</v>
      </c>
      <c r="D391" s="64" t="s">
        <v>708</v>
      </c>
      <c r="E391" s="65" t="s">
        <v>1012</v>
      </c>
    </row>
    <row r="392" spans="1:5" x14ac:dyDescent="0.25">
      <c r="A392" s="63">
        <v>361100</v>
      </c>
      <c r="B392" s="64" t="s">
        <v>1011</v>
      </c>
      <c r="C392" s="64" t="s">
        <v>1021</v>
      </c>
      <c r="D392" s="64" t="s">
        <v>708</v>
      </c>
      <c r="E392" s="65" t="s">
        <v>1012</v>
      </c>
    </row>
    <row r="393" spans="1:5" x14ac:dyDescent="0.25">
      <c r="A393" s="63">
        <v>361900</v>
      </c>
      <c r="B393" s="64" t="s">
        <v>1011</v>
      </c>
      <c r="C393" s="64" t="s">
        <v>1022</v>
      </c>
      <c r="D393" s="64"/>
      <c r="E393" s="65" t="s">
        <v>1012</v>
      </c>
    </row>
    <row r="394" spans="1:5" x14ac:dyDescent="0.25">
      <c r="A394" s="63">
        <v>361910</v>
      </c>
      <c r="B394" s="64" t="s">
        <v>1011</v>
      </c>
      <c r="C394" s="64" t="s">
        <v>1022</v>
      </c>
      <c r="D394" s="64" t="s">
        <v>1014</v>
      </c>
      <c r="E394" s="65" t="s">
        <v>1012</v>
      </c>
    </row>
    <row r="395" spans="1:5" x14ac:dyDescent="0.25">
      <c r="A395" s="63">
        <v>361911</v>
      </c>
      <c r="B395" s="64" t="s">
        <v>1011</v>
      </c>
      <c r="C395" s="64" t="s">
        <v>1022</v>
      </c>
      <c r="D395" s="64" t="s">
        <v>1015</v>
      </c>
      <c r="E395" s="65" t="s">
        <v>1012</v>
      </c>
    </row>
    <row r="396" spans="1:5" x14ac:dyDescent="0.25">
      <c r="A396" s="63">
        <v>361912</v>
      </c>
      <c r="B396" s="64" t="s">
        <v>1011</v>
      </c>
      <c r="C396" s="64" t="s">
        <v>1022</v>
      </c>
      <c r="D396" s="64" t="s">
        <v>1016</v>
      </c>
      <c r="E396" s="65" t="s">
        <v>1012</v>
      </c>
    </row>
    <row r="397" spans="1:5" x14ac:dyDescent="0.25">
      <c r="A397" s="63">
        <v>361913</v>
      </c>
      <c r="B397" s="64" t="s">
        <v>1011</v>
      </c>
      <c r="C397" s="64" t="s">
        <v>1022</v>
      </c>
      <c r="D397" s="64" t="s">
        <v>1017</v>
      </c>
      <c r="E397" s="65" t="s">
        <v>1012</v>
      </c>
    </row>
    <row r="398" spans="1:5" x14ac:dyDescent="0.25">
      <c r="A398" s="63">
        <v>361999</v>
      </c>
      <c r="B398" s="64" t="s">
        <v>1011</v>
      </c>
      <c r="C398" s="64" t="s">
        <v>1022</v>
      </c>
      <c r="D398" s="64" t="s">
        <v>421</v>
      </c>
      <c r="E398" s="65" t="s">
        <v>1012</v>
      </c>
    </row>
    <row r="399" spans="1:5" x14ac:dyDescent="0.25">
      <c r="A399" s="63">
        <v>361200</v>
      </c>
      <c r="B399" s="64" t="s">
        <v>1011</v>
      </c>
      <c r="C399" s="64" t="s">
        <v>406</v>
      </c>
      <c r="D399" s="64" t="s">
        <v>708</v>
      </c>
      <c r="E399" s="65" t="s">
        <v>1012</v>
      </c>
    </row>
    <row r="400" spans="1:5" x14ac:dyDescent="0.25">
      <c r="A400" s="63">
        <v>361450</v>
      </c>
      <c r="B400" s="64" t="s">
        <v>1011</v>
      </c>
      <c r="C400" s="64" t="s">
        <v>1023</v>
      </c>
      <c r="D400" s="64" t="s">
        <v>708</v>
      </c>
      <c r="E400" s="65" t="s">
        <v>1012</v>
      </c>
    </row>
    <row r="401" spans="1:5" x14ac:dyDescent="0.25">
      <c r="A401" s="63">
        <v>361410</v>
      </c>
      <c r="B401" s="64" t="s">
        <v>1011</v>
      </c>
      <c r="C401" s="64" t="s">
        <v>1023</v>
      </c>
      <c r="D401" s="64" t="s">
        <v>1014</v>
      </c>
      <c r="E401" s="65" t="s">
        <v>1012</v>
      </c>
    </row>
    <row r="402" spans="1:5" x14ac:dyDescent="0.25">
      <c r="A402" s="63">
        <v>361411</v>
      </c>
      <c r="B402" s="64" t="s">
        <v>1011</v>
      </c>
      <c r="C402" s="64" t="s">
        <v>1023</v>
      </c>
      <c r="D402" s="64" t="s">
        <v>1015</v>
      </c>
      <c r="E402" s="65" t="s">
        <v>1012</v>
      </c>
    </row>
    <row r="403" spans="1:5" x14ac:dyDescent="0.25">
      <c r="A403" s="63">
        <v>361412</v>
      </c>
      <c r="B403" s="64" t="s">
        <v>1011</v>
      </c>
      <c r="C403" s="64" t="s">
        <v>1023</v>
      </c>
      <c r="D403" s="64" t="s">
        <v>1016</v>
      </c>
      <c r="E403" s="65" t="s">
        <v>1012</v>
      </c>
    </row>
    <row r="404" spans="1:5" x14ac:dyDescent="0.25">
      <c r="A404" s="63">
        <v>361413</v>
      </c>
      <c r="B404" s="64" t="s">
        <v>1011</v>
      </c>
      <c r="C404" s="64" t="s">
        <v>1023</v>
      </c>
      <c r="D404" s="64" t="s">
        <v>1017</v>
      </c>
      <c r="E404" s="65" t="s">
        <v>1012</v>
      </c>
    </row>
    <row r="405" spans="1:5" x14ac:dyDescent="0.25">
      <c r="A405" s="63">
        <v>361510</v>
      </c>
      <c r="B405" s="64" t="s">
        <v>1011</v>
      </c>
      <c r="C405" s="64" t="s">
        <v>1023</v>
      </c>
      <c r="D405" s="64" t="s">
        <v>1024</v>
      </c>
      <c r="E405" s="65" t="s">
        <v>1012</v>
      </c>
    </row>
    <row r="406" spans="1:5" x14ac:dyDescent="0.25">
      <c r="A406" s="63">
        <v>361414</v>
      </c>
      <c r="B406" s="64" t="s">
        <v>1011</v>
      </c>
      <c r="C406" s="64" t="s">
        <v>1023</v>
      </c>
      <c r="D406" s="64" t="s">
        <v>1025</v>
      </c>
      <c r="E406" s="65" t="s">
        <v>1012</v>
      </c>
    </row>
    <row r="407" spans="1:5" x14ac:dyDescent="0.25">
      <c r="A407" s="63">
        <v>361499</v>
      </c>
      <c r="B407" s="64" t="s">
        <v>1011</v>
      </c>
      <c r="C407" s="64" t="s">
        <v>1023</v>
      </c>
      <c r="D407" s="64" t="s">
        <v>421</v>
      </c>
      <c r="E407" s="65" t="s">
        <v>1012</v>
      </c>
    </row>
    <row r="408" spans="1:5" x14ac:dyDescent="0.25">
      <c r="A408" s="63">
        <v>369999</v>
      </c>
      <c r="B408" s="64" t="s">
        <v>1011</v>
      </c>
      <c r="C408" s="64" t="s">
        <v>421</v>
      </c>
      <c r="D408" s="64" t="s">
        <v>708</v>
      </c>
      <c r="E408" s="65" t="s">
        <v>1012</v>
      </c>
    </row>
    <row r="409" spans="1:5" x14ac:dyDescent="0.25">
      <c r="A409" s="63"/>
      <c r="B409" s="64"/>
      <c r="C409" s="64" t="s">
        <v>708</v>
      </c>
      <c r="D409" s="64" t="s">
        <v>708</v>
      </c>
      <c r="E409" s="65"/>
    </row>
    <row r="410" spans="1:5" x14ac:dyDescent="0.25">
      <c r="A410" s="63">
        <v>321000</v>
      </c>
      <c r="B410" s="64" t="s">
        <v>1026</v>
      </c>
      <c r="C410" s="64" t="s">
        <v>708</v>
      </c>
      <c r="D410" s="64" t="s">
        <v>708</v>
      </c>
      <c r="E410" s="98" t="s">
        <v>32</v>
      </c>
    </row>
    <row r="411" spans="1:5" x14ac:dyDescent="0.25">
      <c r="A411" s="63">
        <v>321010</v>
      </c>
      <c r="B411" s="64" t="s">
        <v>1026</v>
      </c>
      <c r="C411" s="64" t="s">
        <v>1027</v>
      </c>
      <c r="D411" s="64" t="s">
        <v>708</v>
      </c>
      <c r="E411" s="98" t="s">
        <v>32</v>
      </c>
    </row>
    <row r="412" spans="1:5" x14ac:dyDescent="0.25">
      <c r="A412" s="63">
        <v>321020</v>
      </c>
      <c r="B412" s="64" t="s">
        <v>1026</v>
      </c>
      <c r="C412" s="64" t="s">
        <v>1028</v>
      </c>
      <c r="D412" s="64" t="s">
        <v>708</v>
      </c>
      <c r="E412" s="98" t="s">
        <v>32</v>
      </c>
    </row>
    <row r="413" spans="1:5" x14ac:dyDescent="0.25">
      <c r="A413" s="63">
        <v>321011</v>
      </c>
      <c r="B413" s="64" t="s">
        <v>1026</v>
      </c>
      <c r="C413" s="64" t="s">
        <v>1029</v>
      </c>
      <c r="D413" s="64" t="s">
        <v>708</v>
      </c>
      <c r="E413" s="98" t="s">
        <v>32</v>
      </c>
    </row>
    <row r="414" spans="1:5" x14ac:dyDescent="0.25">
      <c r="A414" s="63">
        <v>321012</v>
      </c>
      <c r="B414" s="64" t="s">
        <v>1026</v>
      </c>
      <c r="C414" s="64" t="s">
        <v>1030</v>
      </c>
      <c r="D414" s="64" t="s">
        <v>708</v>
      </c>
      <c r="E414" s="98" t="s">
        <v>32</v>
      </c>
    </row>
    <row r="415" spans="1:5" x14ac:dyDescent="0.25">
      <c r="A415" s="99">
        <v>321013</v>
      </c>
      <c r="B415" s="97" t="s">
        <v>1026</v>
      </c>
      <c r="C415" s="97" t="s">
        <v>1031</v>
      </c>
      <c r="D415" s="97" t="s">
        <v>708</v>
      </c>
      <c r="E415" s="98" t="s">
        <v>32</v>
      </c>
    </row>
    <row r="416" spans="1:5" x14ac:dyDescent="0.25">
      <c r="A416" s="99">
        <v>321500</v>
      </c>
      <c r="B416" s="97" t="s">
        <v>1026</v>
      </c>
      <c r="C416" s="97" t="s">
        <v>1032</v>
      </c>
      <c r="D416" s="100" t="s">
        <v>708</v>
      </c>
      <c r="E416" s="98" t="s">
        <v>32</v>
      </c>
    </row>
    <row r="417" spans="1:5" x14ac:dyDescent="0.25">
      <c r="A417" s="99">
        <v>321014</v>
      </c>
      <c r="B417" s="97" t="s">
        <v>1026</v>
      </c>
      <c r="C417" s="97" t="s">
        <v>1033</v>
      </c>
      <c r="D417" s="100" t="s">
        <v>708</v>
      </c>
      <c r="E417" s="98" t="s">
        <v>32</v>
      </c>
    </row>
    <row r="418" spans="1:5" x14ac:dyDescent="0.25">
      <c r="A418" s="99">
        <v>321600</v>
      </c>
      <c r="B418" s="97" t="s">
        <v>1026</v>
      </c>
      <c r="C418" s="97" t="s">
        <v>1033</v>
      </c>
      <c r="D418" s="100" t="s">
        <v>1034</v>
      </c>
      <c r="E418" s="98" t="s">
        <v>32</v>
      </c>
    </row>
    <row r="419" spans="1:5" x14ac:dyDescent="0.25">
      <c r="A419" s="99">
        <v>321699</v>
      </c>
      <c r="B419" s="97" t="s">
        <v>1026</v>
      </c>
      <c r="C419" s="97" t="s">
        <v>1033</v>
      </c>
      <c r="D419" s="100" t="s">
        <v>421</v>
      </c>
      <c r="E419" s="98" t="s">
        <v>32</v>
      </c>
    </row>
    <row r="420" spans="1:5" x14ac:dyDescent="0.25">
      <c r="A420" s="99">
        <v>321700</v>
      </c>
      <c r="B420" s="97" t="s">
        <v>1026</v>
      </c>
      <c r="C420" s="97" t="s">
        <v>1035</v>
      </c>
      <c r="D420" s="97" t="s">
        <v>708</v>
      </c>
      <c r="E420" s="98" t="s">
        <v>1036</v>
      </c>
    </row>
    <row r="421" spans="1:5" x14ac:dyDescent="0.25">
      <c r="A421" s="99">
        <v>321021</v>
      </c>
      <c r="B421" s="97" t="s">
        <v>1026</v>
      </c>
      <c r="C421" s="97" t="s">
        <v>1037</v>
      </c>
      <c r="D421" s="97" t="s">
        <v>708</v>
      </c>
      <c r="E421" s="98" t="s">
        <v>32</v>
      </c>
    </row>
    <row r="422" spans="1:5" x14ac:dyDescent="0.25">
      <c r="A422" s="99">
        <v>321800</v>
      </c>
      <c r="B422" s="97" t="s">
        <v>1026</v>
      </c>
      <c r="C422" s="97" t="s">
        <v>1038</v>
      </c>
      <c r="D422" s="97" t="s">
        <v>708</v>
      </c>
      <c r="E422" s="98" t="s">
        <v>32</v>
      </c>
    </row>
    <row r="423" spans="1:5" x14ac:dyDescent="0.25">
      <c r="A423" s="99">
        <v>321810</v>
      </c>
      <c r="B423" s="97" t="s">
        <v>1026</v>
      </c>
      <c r="C423" s="97" t="s">
        <v>1038</v>
      </c>
      <c r="D423" s="97" t="s">
        <v>1039</v>
      </c>
      <c r="E423" s="98" t="s">
        <v>32</v>
      </c>
    </row>
    <row r="424" spans="1:5" x14ac:dyDescent="0.25">
      <c r="A424" s="99">
        <v>321899</v>
      </c>
      <c r="B424" s="97" t="s">
        <v>1026</v>
      </c>
      <c r="C424" s="97" t="s">
        <v>1038</v>
      </c>
      <c r="D424" s="97" t="s">
        <v>421</v>
      </c>
      <c r="E424" s="98" t="s">
        <v>32</v>
      </c>
    </row>
    <row r="425" spans="1:5" x14ac:dyDescent="0.25">
      <c r="A425" s="99">
        <v>322001</v>
      </c>
      <c r="B425" s="97" t="s">
        <v>1026</v>
      </c>
      <c r="C425" s="97" t="s">
        <v>1040</v>
      </c>
      <c r="D425" s="97" t="s">
        <v>708</v>
      </c>
      <c r="E425" s="98" t="s">
        <v>32</v>
      </c>
    </row>
    <row r="426" spans="1:5" x14ac:dyDescent="0.25">
      <c r="A426" s="99">
        <v>321017</v>
      </c>
      <c r="B426" s="97" t="s">
        <v>1026</v>
      </c>
      <c r="C426" s="97" t="s">
        <v>1041</v>
      </c>
      <c r="D426" s="97" t="s">
        <v>708</v>
      </c>
      <c r="E426" s="98" t="s">
        <v>32</v>
      </c>
    </row>
    <row r="427" spans="1:5" x14ac:dyDescent="0.25">
      <c r="A427" s="99">
        <v>321900</v>
      </c>
      <c r="B427" s="97" t="s">
        <v>1026</v>
      </c>
      <c r="C427" s="97" t="s">
        <v>1042</v>
      </c>
      <c r="D427" s="97" t="s">
        <v>708</v>
      </c>
      <c r="E427" s="98" t="s">
        <v>32</v>
      </c>
    </row>
    <row r="428" spans="1:5" x14ac:dyDescent="0.25">
      <c r="A428" s="99">
        <v>321910</v>
      </c>
      <c r="B428" s="97" t="s">
        <v>1026</v>
      </c>
      <c r="C428" s="97" t="s">
        <v>1042</v>
      </c>
      <c r="D428" s="97" t="s">
        <v>1043</v>
      </c>
      <c r="E428" s="98" t="s">
        <v>32</v>
      </c>
    </row>
    <row r="429" spans="1:5" x14ac:dyDescent="0.25">
      <c r="A429" s="99">
        <v>321920</v>
      </c>
      <c r="B429" s="97" t="s">
        <v>1026</v>
      </c>
      <c r="C429" s="97" t="s">
        <v>1042</v>
      </c>
      <c r="D429" s="97" t="s">
        <v>1044</v>
      </c>
      <c r="E429" s="98" t="s">
        <v>32</v>
      </c>
    </row>
    <row r="430" spans="1:5" x14ac:dyDescent="0.25">
      <c r="A430" s="99">
        <v>321930</v>
      </c>
      <c r="B430" s="97" t="s">
        <v>1026</v>
      </c>
      <c r="C430" s="97" t="s">
        <v>1042</v>
      </c>
      <c r="D430" s="97" t="s">
        <v>710</v>
      </c>
      <c r="E430" s="98" t="s">
        <v>32</v>
      </c>
    </row>
    <row r="431" spans="1:5" x14ac:dyDescent="0.25">
      <c r="A431" s="99">
        <v>321999</v>
      </c>
      <c r="B431" s="97" t="s">
        <v>1026</v>
      </c>
      <c r="C431" s="97" t="s">
        <v>1042</v>
      </c>
      <c r="D431" s="97" t="s">
        <v>421</v>
      </c>
      <c r="E431" s="98" t="s">
        <v>32</v>
      </c>
    </row>
    <row r="432" spans="1:5" x14ac:dyDescent="0.25">
      <c r="A432" s="99">
        <v>322100</v>
      </c>
      <c r="B432" s="97" t="s">
        <v>1026</v>
      </c>
      <c r="C432" s="97" t="s">
        <v>1045</v>
      </c>
      <c r="D432" s="97" t="s">
        <v>708</v>
      </c>
      <c r="E432" s="98" t="s">
        <v>32</v>
      </c>
    </row>
    <row r="433" spans="1:5" x14ac:dyDescent="0.25">
      <c r="A433" s="99">
        <v>322110</v>
      </c>
      <c r="B433" s="97" t="s">
        <v>1026</v>
      </c>
      <c r="C433" s="97" t="s">
        <v>1045</v>
      </c>
      <c r="D433" s="97" t="s">
        <v>1046</v>
      </c>
      <c r="E433" s="98" t="s">
        <v>32</v>
      </c>
    </row>
    <row r="434" spans="1:5" x14ac:dyDescent="0.25">
      <c r="A434" s="99">
        <v>322120</v>
      </c>
      <c r="B434" s="97" t="s">
        <v>1026</v>
      </c>
      <c r="C434" s="97" t="s">
        <v>1045</v>
      </c>
      <c r="D434" s="97" t="s">
        <v>1047</v>
      </c>
      <c r="E434" s="98" t="s">
        <v>32</v>
      </c>
    </row>
    <row r="435" spans="1:5" x14ac:dyDescent="0.25">
      <c r="A435" s="99">
        <v>322199</v>
      </c>
      <c r="B435" s="97" t="s">
        <v>1026</v>
      </c>
      <c r="C435" s="97" t="s">
        <v>1045</v>
      </c>
      <c r="D435" s="97" t="s">
        <v>421</v>
      </c>
      <c r="E435" s="98" t="s">
        <v>32</v>
      </c>
    </row>
    <row r="436" spans="1:5" x14ac:dyDescent="0.25">
      <c r="A436" s="99">
        <v>322200</v>
      </c>
      <c r="B436" s="97" t="s">
        <v>1026</v>
      </c>
      <c r="C436" s="97" t="s">
        <v>1048</v>
      </c>
      <c r="D436" s="97" t="s">
        <v>708</v>
      </c>
      <c r="E436" s="98" t="s">
        <v>1049</v>
      </c>
    </row>
    <row r="437" spans="1:5" x14ac:dyDescent="0.25">
      <c r="A437" s="99">
        <v>321015</v>
      </c>
      <c r="B437" s="97" t="s">
        <v>1026</v>
      </c>
      <c r="C437" s="97" t="s">
        <v>1050</v>
      </c>
      <c r="D437" s="97" t="s">
        <v>708</v>
      </c>
      <c r="E437" s="98" t="s">
        <v>32</v>
      </c>
    </row>
    <row r="438" spans="1:5" x14ac:dyDescent="0.25">
      <c r="A438" s="63">
        <v>321060</v>
      </c>
      <c r="B438" s="64" t="s">
        <v>1026</v>
      </c>
      <c r="C438" s="64" t="s">
        <v>1051</v>
      </c>
      <c r="D438" s="64" t="s">
        <v>708</v>
      </c>
      <c r="E438" s="98" t="s">
        <v>32</v>
      </c>
    </row>
    <row r="439" spans="1:5" x14ac:dyDescent="0.25">
      <c r="A439" s="63">
        <v>329899</v>
      </c>
      <c r="B439" s="64" t="s">
        <v>1026</v>
      </c>
      <c r="C439" s="64" t="s">
        <v>421</v>
      </c>
      <c r="D439" s="64" t="s">
        <v>708</v>
      </c>
      <c r="E439" s="98" t="s">
        <v>32</v>
      </c>
    </row>
    <row r="440" spans="1:5" x14ac:dyDescent="0.25">
      <c r="A440" s="63"/>
      <c r="B440" s="64"/>
      <c r="C440" s="64" t="s">
        <v>708</v>
      </c>
      <c r="D440" s="64" t="s">
        <v>708</v>
      </c>
      <c r="E440" s="98"/>
    </row>
    <row r="441" spans="1:5" ht="25.5" x14ac:dyDescent="0.25">
      <c r="A441" s="63">
        <v>321100</v>
      </c>
      <c r="B441" s="97" t="s">
        <v>1052</v>
      </c>
      <c r="C441" s="64" t="s">
        <v>708</v>
      </c>
      <c r="D441" s="64" t="s">
        <v>708</v>
      </c>
      <c r="E441" s="98" t="s">
        <v>32</v>
      </c>
    </row>
    <row r="442" spans="1:5" ht="25.5" x14ac:dyDescent="0.25">
      <c r="A442" s="99">
        <v>401001</v>
      </c>
      <c r="B442" s="97" t="s">
        <v>1052</v>
      </c>
      <c r="C442" s="97" t="s">
        <v>1053</v>
      </c>
      <c r="D442" s="64" t="s">
        <v>708</v>
      </c>
      <c r="E442" s="98" t="s">
        <v>32</v>
      </c>
    </row>
    <row r="443" spans="1:5" ht="25.5" x14ac:dyDescent="0.25">
      <c r="A443" s="99">
        <v>321112</v>
      </c>
      <c r="B443" s="97" t="s">
        <v>1052</v>
      </c>
      <c r="C443" s="97" t="s">
        <v>1053</v>
      </c>
      <c r="D443" s="97" t="s">
        <v>1054</v>
      </c>
      <c r="E443" s="98" t="s">
        <v>32</v>
      </c>
    </row>
    <row r="444" spans="1:5" ht="25.5" x14ac:dyDescent="0.25">
      <c r="A444" s="99">
        <v>401002</v>
      </c>
      <c r="B444" s="97" t="s">
        <v>1052</v>
      </c>
      <c r="C444" s="97" t="s">
        <v>1053</v>
      </c>
      <c r="D444" s="97" t="s">
        <v>1055</v>
      </c>
      <c r="E444" s="98" t="s">
        <v>32</v>
      </c>
    </row>
    <row r="445" spans="1:5" ht="25.5" x14ac:dyDescent="0.25">
      <c r="A445" s="99">
        <v>321113</v>
      </c>
      <c r="B445" s="97" t="s">
        <v>1052</v>
      </c>
      <c r="C445" s="97" t="s">
        <v>1053</v>
      </c>
      <c r="D445" s="97" t="s">
        <v>1056</v>
      </c>
      <c r="E445" s="98" t="s">
        <v>32</v>
      </c>
    </row>
    <row r="446" spans="1:5" ht="25.5" x14ac:dyDescent="0.25">
      <c r="A446" s="99">
        <v>321114</v>
      </c>
      <c r="B446" s="97" t="s">
        <v>1052</v>
      </c>
      <c r="C446" s="97" t="s">
        <v>1053</v>
      </c>
      <c r="D446" s="97" t="s">
        <v>1030</v>
      </c>
      <c r="E446" s="98" t="s">
        <v>32</v>
      </c>
    </row>
    <row r="447" spans="1:5" ht="25.5" x14ac:dyDescent="0.25">
      <c r="A447" s="99">
        <v>321115</v>
      </c>
      <c r="B447" s="97" t="s">
        <v>1052</v>
      </c>
      <c r="C447" s="97" t="s">
        <v>1053</v>
      </c>
      <c r="D447" s="97" t="s">
        <v>1057</v>
      </c>
      <c r="E447" s="98" t="s">
        <v>32</v>
      </c>
    </row>
    <row r="448" spans="1:5" ht="25.5" x14ac:dyDescent="0.25">
      <c r="A448" s="99">
        <v>401003</v>
      </c>
      <c r="B448" s="97" t="s">
        <v>1052</v>
      </c>
      <c r="C448" s="97" t="s">
        <v>1053</v>
      </c>
      <c r="D448" s="97" t="s">
        <v>1058</v>
      </c>
      <c r="E448" s="98" t="s">
        <v>32</v>
      </c>
    </row>
    <row r="449" spans="1:5" ht="25.5" x14ac:dyDescent="0.25">
      <c r="A449" s="99">
        <v>401004</v>
      </c>
      <c r="B449" s="97" t="s">
        <v>1052</v>
      </c>
      <c r="C449" s="97" t="s">
        <v>1053</v>
      </c>
      <c r="D449" s="97" t="s">
        <v>1059</v>
      </c>
      <c r="E449" s="98" t="s">
        <v>1060</v>
      </c>
    </row>
    <row r="450" spans="1:5" ht="25.5" x14ac:dyDescent="0.25">
      <c r="A450" s="99">
        <v>401005</v>
      </c>
      <c r="B450" s="97" t="s">
        <v>1052</v>
      </c>
      <c r="C450" s="97" t="s">
        <v>1053</v>
      </c>
      <c r="D450" s="97" t="s">
        <v>1061</v>
      </c>
      <c r="E450" s="98" t="s">
        <v>32</v>
      </c>
    </row>
    <row r="451" spans="1:5" ht="25.5" x14ac:dyDescent="0.25">
      <c r="A451" s="99">
        <v>321116</v>
      </c>
      <c r="B451" s="97" t="s">
        <v>1052</v>
      </c>
      <c r="C451" s="97" t="s">
        <v>1053</v>
      </c>
      <c r="D451" s="97" t="s">
        <v>1062</v>
      </c>
      <c r="E451" s="98" t="s">
        <v>32</v>
      </c>
    </row>
    <row r="452" spans="1:5" ht="25.5" x14ac:dyDescent="0.25">
      <c r="A452" s="99">
        <v>401006</v>
      </c>
      <c r="B452" s="97" t="s">
        <v>1052</v>
      </c>
      <c r="C452" s="97" t="s">
        <v>1053</v>
      </c>
      <c r="D452" s="97" t="s">
        <v>1063</v>
      </c>
      <c r="E452" s="98" t="s">
        <v>32</v>
      </c>
    </row>
    <row r="453" spans="1:5" ht="25.5" x14ac:dyDescent="0.25">
      <c r="A453" s="99">
        <v>401007</v>
      </c>
      <c r="B453" s="97" t="s">
        <v>1052</v>
      </c>
      <c r="C453" s="97" t="s">
        <v>1053</v>
      </c>
      <c r="D453" s="97" t="s">
        <v>1064</v>
      </c>
      <c r="E453" s="98" t="s">
        <v>32</v>
      </c>
    </row>
    <row r="454" spans="1:5" ht="25.5" x14ac:dyDescent="0.25">
      <c r="A454" s="99">
        <v>401099</v>
      </c>
      <c r="B454" s="97" t="s">
        <v>1052</v>
      </c>
      <c r="C454" s="97" t="s">
        <v>1053</v>
      </c>
      <c r="D454" s="97" t="s">
        <v>421</v>
      </c>
      <c r="E454" s="98" t="s">
        <v>32</v>
      </c>
    </row>
    <row r="455" spans="1:5" ht="25.5" x14ac:dyDescent="0.25">
      <c r="A455" s="99">
        <v>321200</v>
      </c>
      <c r="B455" s="97" t="s">
        <v>1052</v>
      </c>
      <c r="C455" s="97" t="s">
        <v>1065</v>
      </c>
      <c r="D455" s="97" t="s">
        <v>708</v>
      </c>
      <c r="E455" s="98" t="s">
        <v>32</v>
      </c>
    </row>
    <row r="456" spans="1:5" ht="25.5" x14ac:dyDescent="0.25">
      <c r="A456" s="99">
        <v>321210</v>
      </c>
      <c r="B456" s="97" t="s">
        <v>1052</v>
      </c>
      <c r="C456" s="97" t="s">
        <v>1065</v>
      </c>
      <c r="D456" s="97" t="s">
        <v>1066</v>
      </c>
      <c r="E456" s="98" t="s">
        <v>32</v>
      </c>
    </row>
    <row r="457" spans="1:5" ht="25.5" x14ac:dyDescent="0.25">
      <c r="A457" s="99">
        <v>321211</v>
      </c>
      <c r="B457" s="97" t="s">
        <v>1052</v>
      </c>
      <c r="C457" s="97" t="s">
        <v>1065</v>
      </c>
      <c r="D457" s="97" t="s">
        <v>1067</v>
      </c>
      <c r="E457" s="98" t="s">
        <v>32</v>
      </c>
    </row>
    <row r="458" spans="1:5" ht="25.5" x14ac:dyDescent="0.25">
      <c r="A458" s="99">
        <v>321212</v>
      </c>
      <c r="B458" s="97" t="s">
        <v>1052</v>
      </c>
      <c r="C458" s="97" t="s">
        <v>1065</v>
      </c>
      <c r="D458" s="97" t="s">
        <v>1068</v>
      </c>
      <c r="E458" s="98" t="s">
        <v>32</v>
      </c>
    </row>
    <row r="459" spans="1:5" ht="25.5" x14ac:dyDescent="0.25">
      <c r="A459" s="99">
        <v>321213</v>
      </c>
      <c r="B459" s="97" t="s">
        <v>1052</v>
      </c>
      <c r="C459" s="97" t="s">
        <v>1065</v>
      </c>
      <c r="D459" s="97" t="s">
        <v>1069</v>
      </c>
      <c r="E459" s="98" t="s">
        <v>32</v>
      </c>
    </row>
    <row r="460" spans="1:5" ht="25.5" x14ac:dyDescent="0.25">
      <c r="A460" s="99">
        <v>321214</v>
      </c>
      <c r="B460" s="97" t="s">
        <v>1052</v>
      </c>
      <c r="C460" s="97" t="s">
        <v>1065</v>
      </c>
      <c r="D460" s="97" t="s">
        <v>1070</v>
      </c>
      <c r="E460" s="98" t="s">
        <v>32</v>
      </c>
    </row>
    <row r="461" spans="1:5" ht="25.5" x14ac:dyDescent="0.25">
      <c r="A461" s="99">
        <v>401101</v>
      </c>
      <c r="B461" s="97" t="s">
        <v>1052</v>
      </c>
      <c r="C461" s="97" t="s">
        <v>1065</v>
      </c>
      <c r="D461" s="97" t="s">
        <v>1071</v>
      </c>
      <c r="E461" s="98" t="s">
        <v>32</v>
      </c>
    </row>
    <row r="462" spans="1:5" ht="25.5" x14ac:dyDescent="0.25">
      <c r="A462" s="99">
        <v>401102</v>
      </c>
      <c r="B462" s="97" t="s">
        <v>1052</v>
      </c>
      <c r="C462" s="97" t="s">
        <v>1065</v>
      </c>
      <c r="D462" s="97" t="s">
        <v>1072</v>
      </c>
      <c r="E462" s="98" t="s">
        <v>32</v>
      </c>
    </row>
    <row r="463" spans="1:5" ht="25.5" x14ac:dyDescent="0.25">
      <c r="A463" s="99">
        <v>321215</v>
      </c>
      <c r="B463" s="97" t="s">
        <v>1052</v>
      </c>
      <c r="C463" s="97" t="s">
        <v>1065</v>
      </c>
      <c r="D463" s="97" t="s">
        <v>1073</v>
      </c>
      <c r="E463" s="98" t="s">
        <v>32</v>
      </c>
    </row>
    <row r="464" spans="1:5" ht="25.5" x14ac:dyDescent="0.25">
      <c r="A464" s="99">
        <v>401199</v>
      </c>
      <c r="B464" s="97" t="s">
        <v>1052</v>
      </c>
      <c r="C464" s="97" t="s">
        <v>1065</v>
      </c>
      <c r="D464" s="97" t="s">
        <v>421</v>
      </c>
      <c r="E464" s="98" t="s">
        <v>32</v>
      </c>
    </row>
    <row r="465" spans="1:5" ht="25.5" x14ac:dyDescent="0.25">
      <c r="A465" s="99">
        <v>401201</v>
      </c>
      <c r="B465" s="97" t="s">
        <v>1052</v>
      </c>
      <c r="C465" s="97" t="s">
        <v>1074</v>
      </c>
      <c r="D465" s="97" t="s">
        <v>708</v>
      </c>
      <c r="E465" s="98" t="s">
        <v>32</v>
      </c>
    </row>
    <row r="466" spans="1:5" ht="25.5" x14ac:dyDescent="0.25">
      <c r="A466" s="99">
        <v>322002</v>
      </c>
      <c r="B466" s="97" t="s">
        <v>1052</v>
      </c>
      <c r="C466" s="97" t="s">
        <v>1074</v>
      </c>
      <c r="D466" s="97" t="s">
        <v>1075</v>
      </c>
      <c r="E466" s="98" t="s">
        <v>32</v>
      </c>
    </row>
    <row r="467" spans="1:5" ht="25.5" x14ac:dyDescent="0.25">
      <c r="A467" s="99">
        <v>401202</v>
      </c>
      <c r="B467" s="97" t="s">
        <v>1052</v>
      </c>
      <c r="C467" s="97" t="s">
        <v>1074</v>
      </c>
      <c r="D467" s="97" t="s">
        <v>1076</v>
      </c>
      <c r="E467" s="98" t="s">
        <v>32</v>
      </c>
    </row>
    <row r="468" spans="1:5" ht="25.5" x14ac:dyDescent="0.25">
      <c r="A468" s="99">
        <v>401203</v>
      </c>
      <c r="B468" s="97" t="s">
        <v>1052</v>
      </c>
      <c r="C468" s="97" t="s">
        <v>1074</v>
      </c>
      <c r="D468" s="97" t="s">
        <v>1077</v>
      </c>
      <c r="E468" s="98" t="s">
        <v>32</v>
      </c>
    </row>
    <row r="469" spans="1:5" ht="25.5" x14ac:dyDescent="0.25">
      <c r="A469" s="99">
        <v>401204</v>
      </c>
      <c r="B469" s="97" t="s">
        <v>1052</v>
      </c>
      <c r="C469" s="97" t="s">
        <v>1074</v>
      </c>
      <c r="D469" s="97" t="s">
        <v>1078</v>
      </c>
      <c r="E469" s="98" t="s">
        <v>32</v>
      </c>
    </row>
    <row r="470" spans="1:5" ht="25.5" x14ac:dyDescent="0.25">
      <c r="A470" s="99">
        <v>401205</v>
      </c>
      <c r="B470" s="97" t="s">
        <v>1052</v>
      </c>
      <c r="C470" s="97" t="s">
        <v>1074</v>
      </c>
      <c r="D470" s="97" t="s">
        <v>1079</v>
      </c>
      <c r="E470" s="98" t="s">
        <v>32</v>
      </c>
    </row>
    <row r="471" spans="1:5" ht="25.5" x14ac:dyDescent="0.25">
      <c r="A471" s="99">
        <v>401206</v>
      </c>
      <c r="B471" s="97" t="s">
        <v>1052</v>
      </c>
      <c r="C471" s="97" t="s">
        <v>1074</v>
      </c>
      <c r="D471" s="97" t="s">
        <v>1080</v>
      </c>
      <c r="E471" s="98" t="s">
        <v>32</v>
      </c>
    </row>
    <row r="472" spans="1:5" ht="25.5" x14ac:dyDescent="0.25">
      <c r="A472" s="99">
        <v>401207</v>
      </c>
      <c r="B472" s="97" t="s">
        <v>1052</v>
      </c>
      <c r="C472" s="97" t="s">
        <v>1074</v>
      </c>
      <c r="D472" s="97" t="s">
        <v>1081</v>
      </c>
      <c r="E472" s="98" t="s">
        <v>32</v>
      </c>
    </row>
    <row r="473" spans="1:5" ht="25.5" x14ac:dyDescent="0.25">
      <c r="A473" s="99">
        <v>401208</v>
      </c>
      <c r="B473" s="97" t="s">
        <v>1052</v>
      </c>
      <c r="C473" s="97" t="s">
        <v>1074</v>
      </c>
      <c r="D473" s="97" t="s">
        <v>1082</v>
      </c>
      <c r="E473" s="98" t="s">
        <v>32</v>
      </c>
    </row>
    <row r="474" spans="1:5" ht="25.5" x14ac:dyDescent="0.25">
      <c r="A474" s="99">
        <v>401209</v>
      </c>
      <c r="B474" s="97" t="s">
        <v>1052</v>
      </c>
      <c r="C474" s="97" t="s">
        <v>1074</v>
      </c>
      <c r="D474" s="97" t="s">
        <v>1083</v>
      </c>
      <c r="E474" s="98" t="s">
        <v>32</v>
      </c>
    </row>
    <row r="475" spans="1:5" ht="25.5" x14ac:dyDescent="0.25">
      <c r="A475" s="99">
        <v>401210</v>
      </c>
      <c r="B475" s="97" t="s">
        <v>1052</v>
      </c>
      <c r="C475" s="97" t="s">
        <v>1074</v>
      </c>
      <c r="D475" s="97" t="s">
        <v>1084</v>
      </c>
      <c r="E475" s="98" t="s">
        <v>32</v>
      </c>
    </row>
    <row r="476" spans="1:5" ht="25.5" x14ac:dyDescent="0.25">
      <c r="A476" s="99">
        <v>401211</v>
      </c>
      <c r="B476" s="97" t="s">
        <v>1052</v>
      </c>
      <c r="C476" s="97" t="s">
        <v>1074</v>
      </c>
      <c r="D476" s="97" t="s">
        <v>1085</v>
      </c>
      <c r="E476" s="98" t="s">
        <v>32</v>
      </c>
    </row>
    <row r="477" spans="1:5" ht="25.5" x14ac:dyDescent="0.25">
      <c r="A477" s="99">
        <v>401299</v>
      </c>
      <c r="B477" s="97" t="s">
        <v>1052</v>
      </c>
      <c r="C477" s="97" t="s">
        <v>1074</v>
      </c>
      <c r="D477" s="97" t="s">
        <v>421</v>
      </c>
      <c r="E477" s="98" t="s">
        <v>32</v>
      </c>
    </row>
    <row r="478" spans="1:5" ht="25.5" x14ac:dyDescent="0.25">
      <c r="A478" s="99">
        <v>401301</v>
      </c>
      <c r="B478" s="97" t="s">
        <v>1052</v>
      </c>
      <c r="C478" s="97" t="s">
        <v>1086</v>
      </c>
      <c r="D478" s="97" t="s">
        <v>708</v>
      </c>
      <c r="E478" s="98" t="s">
        <v>32</v>
      </c>
    </row>
    <row r="479" spans="1:5" ht="25.5" x14ac:dyDescent="0.25">
      <c r="A479" s="99">
        <v>401302</v>
      </c>
      <c r="B479" s="97" t="s">
        <v>1052</v>
      </c>
      <c r="C479" s="97" t="s">
        <v>1086</v>
      </c>
      <c r="D479" s="97" t="s">
        <v>1031</v>
      </c>
      <c r="E479" s="98" t="s">
        <v>32</v>
      </c>
    </row>
    <row r="480" spans="1:5" ht="25.5" x14ac:dyDescent="0.25">
      <c r="A480" s="99">
        <v>401303</v>
      </c>
      <c r="B480" s="97" t="s">
        <v>1052</v>
      </c>
      <c r="C480" s="97" t="s">
        <v>1086</v>
      </c>
      <c r="D480" s="97" t="s">
        <v>1087</v>
      </c>
      <c r="E480" s="98" t="s">
        <v>32</v>
      </c>
    </row>
    <row r="481" spans="1:5" ht="25.5" x14ac:dyDescent="0.25">
      <c r="A481" s="99">
        <v>321117</v>
      </c>
      <c r="B481" s="97" t="s">
        <v>1052</v>
      </c>
      <c r="C481" s="97" t="s">
        <v>1086</v>
      </c>
      <c r="D481" s="97" t="s">
        <v>1070</v>
      </c>
      <c r="E481" s="98" t="s">
        <v>32</v>
      </c>
    </row>
    <row r="482" spans="1:5" ht="25.5" x14ac:dyDescent="0.25">
      <c r="A482" s="99">
        <v>401304</v>
      </c>
      <c r="B482" s="97" t="s">
        <v>1052</v>
      </c>
      <c r="C482" s="97" t="s">
        <v>1086</v>
      </c>
      <c r="D482" s="97" t="s">
        <v>1063</v>
      </c>
      <c r="E482" s="98" t="s">
        <v>32</v>
      </c>
    </row>
    <row r="483" spans="1:5" ht="25.5" x14ac:dyDescent="0.25">
      <c r="A483" s="99">
        <v>401305</v>
      </c>
      <c r="B483" s="97" t="s">
        <v>1052</v>
      </c>
      <c r="C483" s="97" t="s">
        <v>1086</v>
      </c>
      <c r="D483" s="97" t="s">
        <v>1088</v>
      </c>
      <c r="E483" s="98" t="s">
        <v>32</v>
      </c>
    </row>
    <row r="484" spans="1:5" ht="25.5" x14ac:dyDescent="0.25">
      <c r="A484" s="99">
        <v>401306</v>
      </c>
      <c r="B484" s="97" t="s">
        <v>1052</v>
      </c>
      <c r="C484" s="97" t="s">
        <v>1086</v>
      </c>
      <c r="D484" s="97" t="s">
        <v>1089</v>
      </c>
      <c r="E484" s="98" t="s">
        <v>32</v>
      </c>
    </row>
    <row r="485" spans="1:5" ht="25.5" x14ac:dyDescent="0.25">
      <c r="A485" s="99">
        <v>401399</v>
      </c>
      <c r="B485" s="97" t="s">
        <v>1052</v>
      </c>
      <c r="C485" s="97" t="s">
        <v>1086</v>
      </c>
      <c r="D485" s="97" t="s">
        <v>421</v>
      </c>
      <c r="E485" s="98" t="s">
        <v>32</v>
      </c>
    </row>
    <row r="486" spans="1:5" ht="25.5" x14ac:dyDescent="0.25">
      <c r="A486" s="99">
        <v>401700</v>
      </c>
      <c r="B486" s="97" t="s">
        <v>1052</v>
      </c>
      <c r="C486" s="97" t="s">
        <v>1042</v>
      </c>
      <c r="D486" s="97" t="s">
        <v>708</v>
      </c>
      <c r="E486" s="98" t="s">
        <v>32</v>
      </c>
    </row>
    <row r="487" spans="1:5" ht="25.5" x14ac:dyDescent="0.25">
      <c r="A487" s="101">
        <v>401710</v>
      </c>
      <c r="B487" s="64" t="s">
        <v>1052</v>
      </c>
      <c r="C487" s="64" t="s">
        <v>1042</v>
      </c>
      <c r="D487" s="64" t="s">
        <v>1043</v>
      </c>
      <c r="E487" s="98" t="s">
        <v>32</v>
      </c>
    </row>
    <row r="488" spans="1:5" ht="25.5" x14ac:dyDescent="0.25">
      <c r="A488" s="101">
        <v>401720</v>
      </c>
      <c r="B488" s="64" t="s">
        <v>1052</v>
      </c>
      <c r="C488" s="64" t="s">
        <v>1042</v>
      </c>
      <c r="D488" s="64" t="s">
        <v>1044</v>
      </c>
      <c r="E488" s="98" t="s">
        <v>32</v>
      </c>
    </row>
    <row r="489" spans="1:5" ht="25.5" x14ac:dyDescent="0.25">
      <c r="A489" s="101">
        <v>401730</v>
      </c>
      <c r="B489" s="64" t="s">
        <v>1052</v>
      </c>
      <c r="C489" s="64" t="s">
        <v>1042</v>
      </c>
      <c r="D489" s="64" t="s">
        <v>710</v>
      </c>
      <c r="E489" s="98" t="s">
        <v>32</v>
      </c>
    </row>
    <row r="490" spans="1:5" ht="25.5" x14ac:dyDescent="0.25">
      <c r="A490" s="101">
        <v>401799</v>
      </c>
      <c r="B490" s="64" t="s">
        <v>1052</v>
      </c>
      <c r="C490" s="64" t="s">
        <v>1042</v>
      </c>
      <c r="D490" s="64" t="s">
        <v>421</v>
      </c>
      <c r="E490" s="98" t="s">
        <v>32</v>
      </c>
    </row>
    <row r="491" spans="1:5" ht="25.5" x14ac:dyDescent="0.25">
      <c r="A491" s="101">
        <v>401401</v>
      </c>
      <c r="B491" s="64" t="s">
        <v>1052</v>
      </c>
      <c r="C491" s="64" t="s">
        <v>1090</v>
      </c>
      <c r="D491" s="64" t="s">
        <v>708</v>
      </c>
      <c r="E491" s="98" t="s">
        <v>32</v>
      </c>
    </row>
    <row r="492" spans="1:5" ht="25.5" x14ac:dyDescent="0.25">
      <c r="A492" s="101">
        <v>321110</v>
      </c>
      <c r="B492" s="64" t="s">
        <v>1052</v>
      </c>
      <c r="C492" s="64" t="s">
        <v>1090</v>
      </c>
      <c r="D492" s="64" t="s">
        <v>1091</v>
      </c>
      <c r="E492" s="98" t="s">
        <v>32</v>
      </c>
    </row>
    <row r="493" spans="1:5" ht="25.5" x14ac:dyDescent="0.25">
      <c r="A493" s="101">
        <v>321111</v>
      </c>
      <c r="B493" s="64" t="s">
        <v>1052</v>
      </c>
      <c r="C493" s="64" t="s">
        <v>1090</v>
      </c>
      <c r="D493" s="64" t="s">
        <v>1092</v>
      </c>
      <c r="E493" s="98" t="s">
        <v>32</v>
      </c>
    </row>
    <row r="494" spans="1:5" ht="25.5" x14ac:dyDescent="0.25">
      <c r="A494" s="63">
        <v>401402</v>
      </c>
      <c r="B494" s="64" t="s">
        <v>1052</v>
      </c>
      <c r="C494" s="64" t="s">
        <v>1090</v>
      </c>
      <c r="D494" s="64" t="s">
        <v>1093</v>
      </c>
      <c r="E494" s="98" t="s">
        <v>32</v>
      </c>
    </row>
    <row r="495" spans="1:5" ht="25.5" x14ac:dyDescent="0.25">
      <c r="A495" s="102">
        <v>401403</v>
      </c>
      <c r="B495" s="64" t="s">
        <v>1052</v>
      </c>
      <c r="C495" s="64" t="s">
        <v>1090</v>
      </c>
      <c r="D495" s="64" t="s">
        <v>1094</v>
      </c>
      <c r="E495" s="98" t="s">
        <v>32</v>
      </c>
    </row>
    <row r="496" spans="1:5" ht="25.5" x14ac:dyDescent="0.25">
      <c r="A496" s="102">
        <v>401404</v>
      </c>
      <c r="B496" s="64" t="s">
        <v>1052</v>
      </c>
      <c r="C496" s="64" t="s">
        <v>1090</v>
      </c>
      <c r="D496" s="64" t="s">
        <v>1095</v>
      </c>
      <c r="E496" s="98" t="s">
        <v>32</v>
      </c>
    </row>
    <row r="497" spans="1:5" ht="25.5" x14ac:dyDescent="0.25">
      <c r="A497" s="102">
        <v>401405</v>
      </c>
      <c r="B497" s="64" t="s">
        <v>1052</v>
      </c>
      <c r="C497" s="64" t="s">
        <v>1090</v>
      </c>
      <c r="D497" s="64" t="s">
        <v>1096</v>
      </c>
      <c r="E497" s="98" t="s">
        <v>32</v>
      </c>
    </row>
    <row r="498" spans="1:5" ht="25.5" x14ac:dyDescent="0.25">
      <c r="A498" s="102">
        <v>401406</v>
      </c>
      <c r="B498" s="64" t="s">
        <v>1052</v>
      </c>
      <c r="C498" s="64" t="s">
        <v>1090</v>
      </c>
      <c r="D498" s="64" t="s">
        <v>1097</v>
      </c>
      <c r="E498" s="98" t="s">
        <v>32</v>
      </c>
    </row>
    <row r="499" spans="1:5" ht="25.5" x14ac:dyDescent="0.25">
      <c r="A499" s="63">
        <v>401407</v>
      </c>
      <c r="B499" s="64" t="s">
        <v>1052</v>
      </c>
      <c r="C499" s="64" t="s">
        <v>1090</v>
      </c>
      <c r="D499" s="64" t="s">
        <v>1098</v>
      </c>
      <c r="E499" s="98" t="s">
        <v>32</v>
      </c>
    </row>
    <row r="500" spans="1:5" ht="25.5" x14ac:dyDescent="0.25">
      <c r="A500" s="63">
        <v>401408</v>
      </c>
      <c r="B500" s="64" t="s">
        <v>1052</v>
      </c>
      <c r="C500" s="64" t="s">
        <v>1090</v>
      </c>
      <c r="D500" s="64" t="s">
        <v>1099</v>
      </c>
      <c r="E500" s="98" t="s">
        <v>32</v>
      </c>
    </row>
    <row r="501" spans="1:5" ht="25.5" x14ac:dyDescent="0.25">
      <c r="A501" s="63">
        <v>321118</v>
      </c>
      <c r="B501" s="64" t="s">
        <v>1052</v>
      </c>
      <c r="C501" s="64" t="s">
        <v>1090</v>
      </c>
      <c r="D501" s="64" t="s">
        <v>1100</v>
      </c>
      <c r="E501" s="98" t="s">
        <v>32</v>
      </c>
    </row>
    <row r="502" spans="1:5" ht="25.5" x14ac:dyDescent="0.25">
      <c r="A502" s="63">
        <v>401409</v>
      </c>
      <c r="B502" s="64" t="s">
        <v>1052</v>
      </c>
      <c r="C502" s="64" t="s">
        <v>1090</v>
      </c>
      <c r="D502" s="64" t="s">
        <v>1101</v>
      </c>
      <c r="E502" s="98" t="s">
        <v>32</v>
      </c>
    </row>
    <row r="503" spans="1:5" ht="25.5" x14ac:dyDescent="0.25">
      <c r="A503" s="103">
        <v>401410</v>
      </c>
      <c r="B503" s="64" t="s">
        <v>1052</v>
      </c>
      <c r="C503" s="64" t="s">
        <v>1090</v>
      </c>
      <c r="D503" s="64" t="s">
        <v>1102</v>
      </c>
      <c r="E503" s="98" t="s">
        <v>32</v>
      </c>
    </row>
    <row r="504" spans="1:5" ht="25.5" x14ac:dyDescent="0.25">
      <c r="A504" s="103">
        <v>401411</v>
      </c>
      <c r="B504" s="64" t="s">
        <v>1052</v>
      </c>
      <c r="C504" s="64" t="s">
        <v>1090</v>
      </c>
      <c r="D504" s="64" t="s">
        <v>1103</v>
      </c>
      <c r="E504" s="98" t="s">
        <v>32</v>
      </c>
    </row>
    <row r="505" spans="1:5" ht="25.5" x14ac:dyDescent="0.25">
      <c r="A505" s="103">
        <v>401412</v>
      </c>
      <c r="B505" s="64" t="s">
        <v>1052</v>
      </c>
      <c r="C505" s="64" t="s">
        <v>1090</v>
      </c>
      <c r="D505" s="64" t="s">
        <v>1104</v>
      </c>
      <c r="E505" s="98" t="s">
        <v>32</v>
      </c>
    </row>
    <row r="506" spans="1:5" ht="25.5" x14ac:dyDescent="0.25">
      <c r="A506" s="103">
        <v>401413</v>
      </c>
      <c r="B506" s="64" t="s">
        <v>1052</v>
      </c>
      <c r="C506" s="64" t="s">
        <v>1090</v>
      </c>
      <c r="D506" s="64" t="s">
        <v>1105</v>
      </c>
      <c r="E506" s="98" t="s">
        <v>32</v>
      </c>
    </row>
    <row r="507" spans="1:5" ht="25.5" x14ac:dyDescent="0.25">
      <c r="A507" s="63">
        <v>401414</v>
      </c>
      <c r="B507" s="64" t="s">
        <v>1052</v>
      </c>
      <c r="C507" s="64" t="s">
        <v>1090</v>
      </c>
      <c r="D507" s="64" t="s">
        <v>1106</v>
      </c>
      <c r="E507" s="98" t="s">
        <v>32</v>
      </c>
    </row>
    <row r="508" spans="1:5" ht="25.5" x14ac:dyDescent="0.25">
      <c r="A508" s="103">
        <v>401499</v>
      </c>
      <c r="B508" s="64" t="s">
        <v>1052</v>
      </c>
      <c r="C508" s="64" t="s">
        <v>1090</v>
      </c>
      <c r="D508" s="64" t="s">
        <v>421</v>
      </c>
      <c r="E508" s="98" t="s">
        <v>32</v>
      </c>
    </row>
    <row r="509" spans="1:5" ht="25.5" x14ac:dyDescent="0.25">
      <c r="A509" s="103">
        <v>401501</v>
      </c>
      <c r="B509" s="64" t="s">
        <v>1052</v>
      </c>
      <c r="C509" s="64" t="s">
        <v>1107</v>
      </c>
      <c r="D509" s="64" t="s">
        <v>708</v>
      </c>
      <c r="E509" s="98" t="s">
        <v>32</v>
      </c>
    </row>
    <row r="510" spans="1:5" ht="25.5" x14ac:dyDescent="0.25">
      <c r="A510" s="63">
        <v>401502</v>
      </c>
      <c r="B510" s="64" t="s">
        <v>1052</v>
      </c>
      <c r="C510" s="64" t="s">
        <v>1107</v>
      </c>
      <c r="D510" s="64" t="s">
        <v>998</v>
      </c>
      <c r="E510" s="98" t="s">
        <v>32</v>
      </c>
    </row>
    <row r="511" spans="1:5" ht="25.5" x14ac:dyDescent="0.25">
      <c r="A511" s="63">
        <v>401503</v>
      </c>
      <c r="B511" s="64" t="s">
        <v>1052</v>
      </c>
      <c r="C511" s="64" t="s">
        <v>1107</v>
      </c>
      <c r="D511" s="64" t="s">
        <v>1108</v>
      </c>
      <c r="E511" s="98" t="s">
        <v>32</v>
      </c>
    </row>
    <row r="512" spans="1:5" ht="25.5" x14ac:dyDescent="0.25">
      <c r="A512" s="104">
        <v>401504</v>
      </c>
      <c r="B512" s="64" t="s">
        <v>1052</v>
      </c>
      <c r="C512" s="64" t="s">
        <v>1107</v>
      </c>
      <c r="D512" s="64" t="s">
        <v>1109</v>
      </c>
      <c r="E512" s="98" t="s">
        <v>32</v>
      </c>
    </row>
    <row r="513" spans="1:5" ht="25.5" x14ac:dyDescent="0.25">
      <c r="A513" s="104">
        <v>401599</v>
      </c>
      <c r="B513" s="64" t="s">
        <v>1052</v>
      </c>
      <c r="C513" s="64" t="s">
        <v>1107</v>
      </c>
      <c r="D513" s="81" t="s">
        <v>421</v>
      </c>
      <c r="E513" s="98" t="s">
        <v>32</v>
      </c>
    </row>
    <row r="514" spans="1:5" ht="25.5" x14ac:dyDescent="0.25">
      <c r="A514" s="104">
        <v>401601</v>
      </c>
      <c r="B514" s="64" t="s">
        <v>1052</v>
      </c>
      <c r="C514" s="64" t="s">
        <v>1110</v>
      </c>
      <c r="D514" s="64" t="s">
        <v>708</v>
      </c>
      <c r="E514" s="98" t="s">
        <v>32</v>
      </c>
    </row>
    <row r="515" spans="1:5" ht="25.5" x14ac:dyDescent="0.25">
      <c r="A515" s="104">
        <v>401602</v>
      </c>
      <c r="B515" s="64" t="s">
        <v>1052</v>
      </c>
      <c r="C515" s="64" t="s">
        <v>1110</v>
      </c>
      <c r="D515" s="64" t="s">
        <v>1111</v>
      </c>
      <c r="E515" s="98" t="s">
        <v>32</v>
      </c>
    </row>
    <row r="516" spans="1:5" ht="25.5" x14ac:dyDescent="0.25">
      <c r="A516" s="104">
        <v>401603</v>
      </c>
      <c r="B516" s="64" t="s">
        <v>1052</v>
      </c>
      <c r="C516" s="64" t="s">
        <v>1110</v>
      </c>
      <c r="D516" s="64" t="s">
        <v>1112</v>
      </c>
      <c r="E516" s="98" t="s">
        <v>32</v>
      </c>
    </row>
    <row r="517" spans="1:5" ht="25.5" x14ac:dyDescent="0.25">
      <c r="A517" s="104">
        <v>321119</v>
      </c>
      <c r="B517" s="64" t="s">
        <v>1052</v>
      </c>
      <c r="C517" s="64" t="s">
        <v>1110</v>
      </c>
      <c r="D517" s="64" t="s">
        <v>1113</v>
      </c>
      <c r="E517" s="98" t="s">
        <v>32</v>
      </c>
    </row>
    <row r="518" spans="1:5" ht="25.5" x14ac:dyDescent="0.25">
      <c r="A518" s="63">
        <v>401605</v>
      </c>
      <c r="B518" s="64" t="s">
        <v>1052</v>
      </c>
      <c r="C518" s="64" t="s">
        <v>1110</v>
      </c>
      <c r="D518" s="64" t="s">
        <v>421</v>
      </c>
      <c r="E518" s="98" t="s">
        <v>32</v>
      </c>
    </row>
    <row r="519" spans="1:5" ht="25.5" x14ac:dyDescent="0.25">
      <c r="A519" s="63">
        <v>409999</v>
      </c>
      <c r="B519" s="64" t="s">
        <v>1052</v>
      </c>
      <c r="C519" s="64" t="s">
        <v>421</v>
      </c>
      <c r="D519" s="64" t="s">
        <v>708</v>
      </c>
      <c r="E519" s="98" t="s">
        <v>32</v>
      </c>
    </row>
    <row r="520" spans="1:5" x14ac:dyDescent="0.25">
      <c r="A520" s="105"/>
      <c r="B520" s="64"/>
      <c r="C520" s="64" t="s">
        <v>708</v>
      </c>
      <c r="D520" s="64" t="s">
        <v>708</v>
      </c>
      <c r="E520" s="65"/>
    </row>
    <row r="521" spans="1:5" x14ac:dyDescent="0.25">
      <c r="A521" s="105">
        <v>410000</v>
      </c>
      <c r="B521" s="72" t="s">
        <v>1114</v>
      </c>
      <c r="C521" s="72" t="s">
        <v>708</v>
      </c>
      <c r="D521" s="72" t="s">
        <v>708</v>
      </c>
      <c r="E521" s="69" t="s">
        <v>723</v>
      </c>
    </row>
    <row r="522" spans="1:5" x14ac:dyDescent="0.25">
      <c r="A522" s="105">
        <v>321300</v>
      </c>
      <c r="B522" s="72" t="s">
        <v>1114</v>
      </c>
      <c r="C522" s="72" t="s">
        <v>826</v>
      </c>
      <c r="D522" s="72" t="s">
        <v>708</v>
      </c>
      <c r="E522" s="69" t="s">
        <v>746</v>
      </c>
    </row>
    <row r="523" spans="1:5" x14ac:dyDescent="0.25">
      <c r="A523" s="105">
        <v>321310</v>
      </c>
      <c r="B523" s="72" t="s">
        <v>1114</v>
      </c>
      <c r="C523" s="72" t="s">
        <v>826</v>
      </c>
      <c r="D523" s="72" t="s">
        <v>848</v>
      </c>
      <c r="E523" s="69" t="s">
        <v>1115</v>
      </c>
    </row>
    <row r="524" spans="1:5" x14ac:dyDescent="0.25">
      <c r="A524" s="105">
        <v>321312</v>
      </c>
      <c r="B524" s="64" t="s">
        <v>1114</v>
      </c>
      <c r="C524" s="64" t="s">
        <v>826</v>
      </c>
      <c r="D524" s="64" t="s">
        <v>1116</v>
      </c>
      <c r="E524" s="65" t="s">
        <v>1117</v>
      </c>
    </row>
    <row r="525" spans="1:5" x14ac:dyDescent="0.25">
      <c r="A525" s="105">
        <v>321313</v>
      </c>
      <c r="B525" s="64" t="s">
        <v>1114</v>
      </c>
      <c r="C525" s="64" t="s">
        <v>826</v>
      </c>
      <c r="D525" s="81" t="s">
        <v>1118</v>
      </c>
      <c r="E525" s="82" t="s">
        <v>1119</v>
      </c>
    </row>
    <row r="526" spans="1:5" x14ac:dyDescent="0.25">
      <c r="A526" s="105">
        <v>321399</v>
      </c>
      <c r="B526" s="64" t="s">
        <v>1114</v>
      </c>
      <c r="C526" s="64" t="s">
        <v>826</v>
      </c>
      <c r="D526" s="81" t="s">
        <v>421</v>
      </c>
      <c r="E526" s="69" t="s">
        <v>746</v>
      </c>
    </row>
    <row r="527" spans="1:5" x14ac:dyDescent="0.25">
      <c r="A527" s="105">
        <v>419999</v>
      </c>
      <c r="B527" s="64" t="s">
        <v>1114</v>
      </c>
      <c r="C527" s="64" t="s">
        <v>421</v>
      </c>
      <c r="D527" s="81" t="s">
        <v>708</v>
      </c>
      <c r="E527" s="69" t="s">
        <v>723</v>
      </c>
    </row>
    <row r="528" spans="1:5" x14ac:dyDescent="0.25">
      <c r="A528" s="105"/>
      <c r="B528" s="64"/>
      <c r="C528" s="64" t="s">
        <v>708</v>
      </c>
      <c r="D528" s="81" t="s">
        <v>708</v>
      </c>
      <c r="E528" s="82"/>
    </row>
    <row r="529" spans="1:5" x14ac:dyDescent="0.25">
      <c r="A529" s="105">
        <v>330000</v>
      </c>
      <c r="B529" s="72" t="s">
        <v>400</v>
      </c>
      <c r="C529" s="72" t="s">
        <v>708</v>
      </c>
      <c r="D529" s="72" t="s">
        <v>708</v>
      </c>
      <c r="E529" s="69" t="s">
        <v>723</v>
      </c>
    </row>
    <row r="530" spans="1:5" x14ac:dyDescent="0.25">
      <c r="A530" s="105">
        <v>331000</v>
      </c>
      <c r="B530" s="64" t="s">
        <v>400</v>
      </c>
      <c r="C530" s="64" t="s">
        <v>1120</v>
      </c>
      <c r="D530" s="64" t="s">
        <v>708</v>
      </c>
      <c r="E530" s="65" t="s">
        <v>746</v>
      </c>
    </row>
    <row r="531" spans="1:5" x14ac:dyDescent="0.25">
      <c r="A531" s="105">
        <v>331100</v>
      </c>
      <c r="B531" s="64" t="s">
        <v>400</v>
      </c>
      <c r="C531" s="64" t="s">
        <v>409</v>
      </c>
      <c r="D531" s="64" t="s">
        <v>708</v>
      </c>
      <c r="E531" s="65" t="s">
        <v>32</v>
      </c>
    </row>
    <row r="532" spans="1:5" x14ac:dyDescent="0.25">
      <c r="A532" s="105">
        <v>331300</v>
      </c>
      <c r="B532" s="64" t="s">
        <v>400</v>
      </c>
      <c r="C532" s="64" t="s">
        <v>1121</v>
      </c>
      <c r="D532" s="64" t="s">
        <v>708</v>
      </c>
      <c r="E532" s="65" t="s">
        <v>746</v>
      </c>
    </row>
    <row r="533" spans="1:5" x14ac:dyDescent="0.25">
      <c r="A533" s="105">
        <v>331200</v>
      </c>
      <c r="B533" s="64" t="s">
        <v>400</v>
      </c>
      <c r="C533" s="64" t="s">
        <v>419</v>
      </c>
      <c r="D533" s="64" t="s">
        <v>708</v>
      </c>
      <c r="E533" s="65" t="s">
        <v>32</v>
      </c>
    </row>
    <row r="534" spans="1:5" x14ac:dyDescent="0.25">
      <c r="A534" s="105">
        <v>331400</v>
      </c>
      <c r="B534" s="72" t="s">
        <v>400</v>
      </c>
      <c r="C534" s="72" t="s">
        <v>410</v>
      </c>
      <c r="D534" s="72" t="s">
        <v>708</v>
      </c>
      <c r="E534" s="69" t="s">
        <v>1122</v>
      </c>
    </row>
    <row r="535" spans="1:5" x14ac:dyDescent="0.25">
      <c r="A535" s="105">
        <v>339999</v>
      </c>
      <c r="B535" s="72" t="s">
        <v>400</v>
      </c>
      <c r="C535" s="72" t="s">
        <v>421</v>
      </c>
      <c r="D535" s="72" t="s">
        <v>708</v>
      </c>
      <c r="E535" s="69" t="s">
        <v>723</v>
      </c>
    </row>
    <row r="536" spans="1:5" x14ac:dyDescent="0.25">
      <c r="A536" s="105"/>
      <c r="B536" s="72"/>
      <c r="C536" s="72" t="s">
        <v>708</v>
      </c>
      <c r="D536" s="72" t="s">
        <v>708</v>
      </c>
      <c r="E536" s="69"/>
    </row>
    <row r="537" spans="1:5" x14ac:dyDescent="0.25">
      <c r="A537" s="105">
        <v>340000</v>
      </c>
      <c r="B537" s="64" t="s">
        <v>1123</v>
      </c>
      <c r="C537" s="64" t="s">
        <v>708</v>
      </c>
      <c r="D537" s="64" t="s">
        <v>708</v>
      </c>
      <c r="E537" s="65" t="s">
        <v>746</v>
      </c>
    </row>
    <row r="538" spans="1:5" x14ac:dyDescent="0.25">
      <c r="A538" s="63">
        <v>341000</v>
      </c>
      <c r="B538" s="64" t="s">
        <v>1123</v>
      </c>
      <c r="C538" s="64" t="s">
        <v>1124</v>
      </c>
      <c r="D538" s="64" t="s">
        <v>708</v>
      </c>
      <c r="E538" s="65" t="s">
        <v>746</v>
      </c>
    </row>
    <row r="539" spans="1:5" x14ac:dyDescent="0.25">
      <c r="A539" s="63">
        <v>341010</v>
      </c>
      <c r="B539" s="64" t="s">
        <v>1123</v>
      </c>
      <c r="C539" s="64" t="s">
        <v>1124</v>
      </c>
      <c r="D539" s="64" t="s">
        <v>1125</v>
      </c>
      <c r="E539" s="65" t="s">
        <v>1126</v>
      </c>
    </row>
    <row r="540" spans="1:5" x14ac:dyDescent="0.25">
      <c r="A540" s="63">
        <v>341011</v>
      </c>
      <c r="B540" s="64" t="s">
        <v>1123</v>
      </c>
      <c r="C540" s="64" t="s">
        <v>1124</v>
      </c>
      <c r="D540" s="64" t="s">
        <v>1127</v>
      </c>
      <c r="E540" s="65" t="s">
        <v>746</v>
      </c>
    </row>
    <row r="541" spans="1:5" x14ac:dyDescent="0.25">
      <c r="A541" s="63">
        <v>341012</v>
      </c>
      <c r="B541" s="64" t="s">
        <v>1123</v>
      </c>
      <c r="C541" s="64" t="s">
        <v>1124</v>
      </c>
      <c r="D541" s="64" t="s">
        <v>1128</v>
      </c>
      <c r="E541" s="65" t="s">
        <v>746</v>
      </c>
    </row>
    <row r="542" spans="1:5" x14ac:dyDescent="0.25">
      <c r="A542" s="63">
        <v>341013</v>
      </c>
      <c r="B542" s="64" t="s">
        <v>1123</v>
      </c>
      <c r="C542" s="64" t="s">
        <v>1124</v>
      </c>
      <c r="D542" s="64" t="s">
        <v>1129</v>
      </c>
      <c r="E542" s="65" t="s">
        <v>746</v>
      </c>
    </row>
    <row r="543" spans="1:5" x14ac:dyDescent="0.25">
      <c r="A543" s="80">
        <v>341099</v>
      </c>
      <c r="B543" s="64" t="s">
        <v>1123</v>
      </c>
      <c r="C543" s="64" t="s">
        <v>1124</v>
      </c>
      <c r="D543" s="64" t="s">
        <v>421</v>
      </c>
      <c r="E543" s="65" t="s">
        <v>746</v>
      </c>
    </row>
    <row r="544" spans="1:5" x14ac:dyDescent="0.25">
      <c r="A544" s="80">
        <v>341100</v>
      </c>
      <c r="B544" s="64" t="s">
        <v>1123</v>
      </c>
      <c r="C544" s="64" t="s">
        <v>1130</v>
      </c>
      <c r="D544" s="64" t="s">
        <v>708</v>
      </c>
      <c r="E544" s="65" t="s">
        <v>746</v>
      </c>
    </row>
    <row r="545" spans="1:5" x14ac:dyDescent="0.25">
      <c r="A545" s="80">
        <v>341110</v>
      </c>
      <c r="B545" s="64" t="s">
        <v>1123</v>
      </c>
      <c r="C545" s="64" t="s">
        <v>1130</v>
      </c>
      <c r="D545" s="64" t="s">
        <v>1131</v>
      </c>
      <c r="E545" s="65" t="s">
        <v>746</v>
      </c>
    </row>
    <row r="546" spans="1:5" x14ac:dyDescent="0.25">
      <c r="A546" s="80">
        <v>341111</v>
      </c>
      <c r="B546" s="64" t="s">
        <v>1123</v>
      </c>
      <c r="C546" s="64" t="s">
        <v>1130</v>
      </c>
      <c r="D546" s="64" t="s">
        <v>1132</v>
      </c>
      <c r="E546" s="65" t="s">
        <v>1133</v>
      </c>
    </row>
    <row r="547" spans="1:5" x14ac:dyDescent="0.25">
      <c r="A547" s="80">
        <v>341112</v>
      </c>
      <c r="B547" s="64" t="s">
        <v>1123</v>
      </c>
      <c r="C547" s="64" t="s">
        <v>1130</v>
      </c>
      <c r="D547" s="64" t="s">
        <v>1134</v>
      </c>
      <c r="E547" s="65" t="s">
        <v>746</v>
      </c>
    </row>
    <row r="548" spans="1:5" x14ac:dyDescent="0.25">
      <c r="A548" s="80">
        <v>341113</v>
      </c>
      <c r="B548" s="64" t="s">
        <v>1123</v>
      </c>
      <c r="C548" s="64" t="s">
        <v>1130</v>
      </c>
      <c r="D548" s="64" t="s">
        <v>1135</v>
      </c>
      <c r="E548" s="65" t="s">
        <v>746</v>
      </c>
    </row>
    <row r="549" spans="1:5" x14ac:dyDescent="0.25">
      <c r="A549" s="80">
        <v>341114</v>
      </c>
      <c r="B549" s="64" t="s">
        <v>1123</v>
      </c>
      <c r="C549" s="64" t="s">
        <v>1130</v>
      </c>
      <c r="D549" s="64" t="s">
        <v>1136</v>
      </c>
      <c r="E549" s="65" t="s">
        <v>1137</v>
      </c>
    </row>
    <row r="550" spans="1:5" x14ac:dyDescent="0.25">
      <c r="A550" s="80">
        <v>341199</v>
      </c>
      <c r="B550" s="64" t="s">
        <v>1123</v>
      </c>
      <c r="C550" s="64" t="s">
        <v>1130</v>
      </c>
      <c r="D550" s="64" t="s">
        <v>421</v>
      </c>
      <c r="E550" s="65" t="s">
        <v>746</v>
      </c>
    </row>
    <row r="551" spans="1:5" x14ac:dyDescent="0.25">
      <c r="A551" s="80">
        <v>349999</v>
      </c>
      <c r="B551" s="64" t="s">
        <v>1123</v>
      </c>
      <c r="C551" s="64" t="s">
        <v>421</v>
      </c>
      <c r="D551" s="64" t="s">
        <v>708</v>
      </c>
      <c r="E551" s="65" t="s">
        <v>746</v>
      </c>
    </row>
    <row r="552" spans="1:5" x14ac:dyDescent="0.25">
      <c r="A552" s="80"/>
      <c r="B552" s="64"/>
      <c r="C552" s="64" t="s">
        <v>708</v>
      </c>
      <c r="D552" s="64" t="s">
        <v>708</v>
      </c>
      <c r="E552" s="65"/>
    </row>
    <row r="553" spans="1:5" x14ac:dyDescent="0.25">
      <c r="A553" s="80">
        <v>350000</v>
      </c>
      <c r="B553" s="64" t="s">
        <v>416</v>
      </c>
      <c r="C553" s="64" t="s">
        <v>708</v>
      </c>
      <c r="D553" s="64" t="s">
        <v>708</v>
      </c>
      <c r="E553" s="65" t="s">
        <v>723</v>
      </c>
    </row>
    <row r="554" spans="1:5" x14ac:dyDescent="0.25">
      <c r="A554" s="80">
        <v>350100</v>
      </c>
      <c r="B554" s="64" t="s">
        <v>416</v>
      </c>
      <c r="C554" s="64" t="s">
        <v>885</v>
      </c>
      <c r="D554" s="64" t="s">
        <v>708</v>
      </c>
      <c r="E554" s="65" t="s">
        <v>723</v>
      </c>
    </row>
    <row r="555" spans="1:5" x14ac:dyDescent="0.25">
      <c r="A555" s="80">
        <v>350200</v>
      </c>
      <c r="B555" s="64" t="s">
        <v>416</v>
      </c>
      <c r="C555" s="64" t="s">
        <v>417</v>
      </c>
      <c r="D555" s="64" t="s">
        <v>708</v>
      </c>
      <c r="E555" s="65" t="s">
        <v>723</v>
      </c>
    </row>
    <row r="556" spans="1:5" x14ac:dyDescent="0.25">
      <c r="A556" s="80">
        <v>351000</v>
      </c>
      <c r="B556" s="64" t="s">
        <v>416</v>
      </c>
      <c r="C556" s="64" t="s">
        <v>417</v>
      </c>
      <c r="D556" s="64" t="s">
        <v>418</v>
      </c>
      <c r="E556" s="65" t="s">
        <v>32</v>
      </c>
    </row>
    <row r="557" spans="1:5" x14ac:dyDescent="0.25">
      <c r="A557" s="80">
        <v>351100</v>
      </c>
      <c r="B557" s="64" t="s">
        <v>416</v>
      </c>
      <c r="C557" s="64" t="s">
        <v>417</v>
      </c>
      <c r="D557" s="64" t="s">
        <v>766</v>
      </c>
      <c r="E557" s="65" t="s">
        <v>1138</v>
      </c>
    </row>
    <row r="558" spans="1:5" x14ac:dyDescent="0.25">
      <c r="A558" s="80">
        <v>351200</v>
      </c>
      <c r="B558" s="64" t="s">
        <v>416</v>
      </c>
      <c r="C558" s="64" t="s">
        <v>417</v>
      </c>
      <c r="D558" s="64" t="s">
        <v>707</v>
      </c>
      <c r="E558" s="65" t="s">
        <v>32</v>
      </c>
    </row>
    <row r="559" spans="1:5" x14ac:dyDescent="0.25">
      <c r="A559" s="80">
        <v>351500</v>
      </c>
      <c r="B559" s="64" t="s">
        <v>416</v>
      </c>
      <c r="C559" s="64" t="s">
        <v>417</v>
      </c>
      <c r="D559" s="64" t="s">
        <v>1139</v>
      </c>
      <c r="E559" s="65" t="s">
        <v>32</v>
      </c>
    </row>
    <row r="560" spans="1:5" x14ac:dyDescent="0.25">
      <c r="A560" s="80">
        <v>350299</v>
      </c>
      <c r="B560" s="64" t="s">
        <v>416</v>
      </c>
      <c r="C560" s="64" t="s">
        <v>417</v>
      </c>
      <c r="D560" s="64" t="s">
        <v>421</v>
      </c>
      <c r="E560" s="65" t="s">
        <v>723</v>
      </c>
    </row>
    <row r="561" spans="1:5" x14ac:dyDescent="0.25">
      <c r="A561" s="80">
        <v>151612</v>
      </c>
      <c r="B561" s="64" t="s">
        <v>416</v>
      </c>
      <c r="C561" s="64" t="s">
        <v>1140</v>
      </c>
      <c r="D561" s="64" t="s">
        <v>708</v>
      </c>
      <c r="E561" s="65" t="s">
        <v>32</v>
      </c>
    </row>
    <row r="562" spans="1:5" x14ac:dyDescent="0.25">
      <c r="A562" s="80">
        <v>351400</v>
      </c>
      <c r="B562" s="64" t="s">
        <v>416</v>
      </c>
      <c r="C562" s="64" t="s">
        <v>1141</v>
      </c>
      <c r="D562" s="64" t="s">
        <v>708</v>
      </c>
      <c r="E562" s="65" t="s">
        <v>732</v>
      </c>
    </row>
    <row r="563" spans="1:5" x14ac:dyDescent="0.25">
      <c r="A563" s="80">
        <v>359999</v>
      </c>
      <c r="B563" s="64" t="s">
        <v>416</v>
      </c>
      <c r="C563" s="64" t="s">
        <v>421</v>
      </c>
      <c r="D563" s="64" t="s">
        <v>708</v>
      </c>
      <c r="E563" s="65" t="s">
        <v>723</v>
      </c>
    </row>
    <row r="564" spans="1:5" x14ac:dyDescent="0.25">
      <c r="A564" s="80"/>
      <c r="B564" s="81"/>
      <c r="C564" s="81" t="s">
        <v>708</v>
      </c>
      <c r="D564" s="81" t="s">
        <v>708</v>
      </c>
      <c r="E564" s="82"/>
    </row>
    <row r="565" spans="1:5" x14ac:dyDescent="0.25">
      <c r="A565" s="80">
        <v>370000</v>
      </c>
      <c r="B565" s="81" t="s">
        <v>420</v>
      </c>
      <c r="C565" s="81" t="s">
        <v>708</v>
      </c>
      <c r="D565" s="81" t="s">
        <v>708</v>
      </c>
      <c r="E565" s="65" t="s">
        <v>723</v>
      </c>
    </row>
    <row r="566" spans="1:5" x14ac:dyDescent="0.25">
      <c r="A566" s="80">
        <v>371000</v>
      </c>
      <c r="B566" s="81" t="s">
        <v>420</v>
      </c>
      <c r="C566" s="81" t="s">
        <v>643</v>
      </c>
      <c r="D566" s="81" t="s">
        <v>708</v>
      </c>
      <c r="E566" s="65" t="s">
        <v>32</v>
      </c>
    </row>
    <row r="567" spans="1:5" x14ac:dyDescent="0.25">
      <c r="A567" s="80">
        <v>371010</v>
      </c>
      <c r="B567" s="81" t="s">
        <v>420</v>
      </c>
      <c r="C567" s="81" t="s">
        <v>643</v>
      </c>
      <c r="D567" s="81" t="s">
        <v>838</v>
      </c>
      <c r="E567" s="65" t="s">
        <v>32</v>
      </c>
    </row>
    <row r="568" spans="1:5" x14ac:dyDescent="0.25">
      <c r="A568" s="80">
        <v>371099</v>
      </c>
      <c r="B568" s="81" t="s">
        <v>420</v>
      </c>
      <c r="C568" s="81" t="s">
        <v>643</v>
      </c>
      <c r="D568" s="81" t="s">
        <v>421</v>
      </c>
      <c r="E568" s="65" t="s">
        <v>32</v>
      </c>
    </row>
    <row r="569" spans="1:5" x14ac:dyDescent="0.25">
      <c r="A569" s="80">
        <v>371100</v>
      </c>
      <c r="B569" s="81" t="s">
        <v>420</v>
      </c>
      <c r="C569" s="81" t="s">
        <v>1142</v>
      </c>
      <c r="D569" s="106" t="s">
        <v>708</v>
      </c>
      <c r="E569" s="65" t="s">
        <v>32</v>
      </c>
    </row>
    <row r="570" spans="1:5" x14ac:dyDescent="0.25">
      <c r="A570" s="80">
        <v>371200</v>
      </c>
      <c r="B570" s="64" t="s">
        <v>420</v>
      </c>
      <c r="C570" s="64" t="s">
        <v>1143</v>
      </c>
      <c r="D570" s="107" t="s">
        <v>708</v>
      </c>
      <c r="E570" s="65" t="s">
        <v>32</v>
      </c>
    </row>
    <row r="571" spans="1:5" x14ac:dyDescent="0.25">
      <c r="A571" s="80">
        <v>371500</v>
      </c>
      <c r="B571" s="81" t="s">
        <v>420</v>
      </c>
      <c r="C571" s="81" t="s">
        <v>1144</v>
      </c>
      <c r="D571" s="81"/>
      <c r="E571" s="65" t="s">
        <v>32</v>
      </c>
    </row>
    <row r="572" spans="1:5" x14ac:dyDescent="0.25">
      <c r="A572" s="80">
        <v>371400</v>
      </c>
      <c r="B572" s="64" t="s">
        <v>420</v>
      </c>
      <c r="C572" s="64" t="s">
        <v>1145</v>
      </c>
      <c r="D572" s="64"/>
      <c r="E572" s="65" t="s">
        <v>746</v>
      </c>
    </row>
    <row r="573" spans="1:5" x14ac:dyDescent="0.25">
      <c r="A573" s="80">
        <v>371300</v>
      </c>
      <c r="B573" s="64" t="s">
        <v>420</v>
      </c>
      <c r="C573" s="64" t="s">
        <v>422</v>
      </c>
      <c r="D573" s="64" t="s">
        <v>708</v>
      </c>
      <c r="E573" s="65" t="s">
        <v>32</v>
      </c>
    </row>
    <row r="574" spans="1:5" x14ac:dyDescent="0.25">
      <c r="A574" s="108">
        <v>379999</v>
      </c>
      <c r="B574" s="64" t="s">
        <v>420</v>
      </c>
      <c r="C574" s="64" t="s">
        <v>421</v>
      </c>
      <c r="D574" s="64" t="s">
        <v>708</v>
      </c>
      <c r="E574" s="65" t="s">
        <v>723</v>
      </c>
    </row>
    <row r="575" spans="1:5" x14ac:dyDescent="0.25">
      <c r="A575" s="109"/>
      <c r="B575" s="110"/>
      <c r="C575" s="110" t="s">
        <v>708</v>
      </c>
      <c r="D575" s="110" t="s">
        <v>708</v>
      </c>
      <c r="E575" s="111"/>
    </row>
    <row r="576" spans="1:5" x14ac:dyDescent="0.25">
      <c r="A576" s="109">
        <v>380000</v>
      </c>
      <c r="B576" s="110" t="s">
        <v>636</v>
      </c>
      <c r="C576" s="110" t="s">
        <v>708</v>
      </c>
      <c r="D576" s="110" t="s">
        <v>708</v>
      </c>
      <c r="E576" s="111" t="s">
        <v>746</v>
      </c>
    </row>
    <row r="577" spans="1:5" x14ac:dyDescent="0.25">
      <c r="A577" s="109">
        <v>381000</v>
      </c>
      <c r="B577" s="110" t="s">
        <v>636</v>
      </c>
      <c r="C577" s="110" t="s">
        <v>637</v>
      </c>
      <c r="D577" s="110" t="s">
        <v>708</v>
      </c>
      <c r="E577" s="111" t="s">
        <v>1146</v>
      </c>
    </row>
    <row r="578" spans="1:5" x14ac:dyDescent="0.25">
      <c r="A578" s="109">
        <v>381700</v>
      </c>
      <c r="B578" s="110" t="s">
        <v>636</v>
      </c>
      <c r="C578" s="110" t="s">
        <v>1147</v>
      </c>
      <c r="D578" s="110" t="s">
        <v>708</v>
      </c>
      <c r="E578" s="111" t="s">
        <v>746</v>
      </c>
    </row>
    <row r="579" spans="1:5" x14ac:dyDescent="0.25">
      <c r="A579" s="109">
        <v>381711</v>
      </c>
      <c r="B579" s="110" t="s">
        <v>636</v>
      </c>
      <c r="C579" s="110" t="s">
        <v>1147</v>
      </c>
      <c r="D579" s="110" t="s">
        <v>766</v>
      </c>
      <c r="E579" s="111" t="s">
        <v>746</v>
      </c>
    </row>
    <row r="580" spans="1:5" x14ac:dyDescent="0.25">
      <c r="A580" s="109">
        <v>381712</v>
      </c>
      <c r="B580" s="110" t="s">
        <v>636</v>
      </c>
      <c r="C580" s="110" t="s">
        <v>1147</v>
      </c>
      <c r="D580" s="110" t="s">
        <v>560</v>
      </c>
      <c r="E580" s="111" t="s">
        <v>746</v>
      </c>
    </row>
    <row r="581" spans="1:5" x14ac:dyDescent="0.25">
      <c r="A581" s="109">
        <v>381799</v>
      </c>
      <c r="B581" s="110" t="s">
        <v>636</v>
      </c>
      <c r="C581" s="110" t="s">
        <v>1147</v>
      </c>
      <c r="D581" s="110" t="s">
        <v>421</v>
      </c>
      <c r="E581" s="111" t="s">
        <v>746</v>
      </c>
    </row>
    <row r="582" spans="1:5" x14ac:dyDescent="0.25">
      <c r="A582" s="109">
        <v>381100</v>
      </c>
      <c r="B582" s="110" t="s">
        <v>636</v>
      </c>
      <c r="C582" s="110" t="s">
        <v>1148</v>
      </c>
      <c r="D582" s="110" t="s">
        <v>708</v>
      </c>
      <c r="E582" s="111" t="s">
        <v>746</v>
      </c>
    </row>
    <row r="583" spans="1:5" x14ac:dyDescent="0.25">
      <c r="A583" s="109">
        <v>381205</v>
      </c>
      <c r="B583" s="110" t="s">
        <v>636</v>
      </c>
      <c r="C583" s="110" t="s">
        <v>1149</v>
      </c>
      <c r="D583" s="110" t="s">
        <v>708</v>
      </c>
      <c r="E583" s="111" t="s">
        <v>1150</v>
      </c>
    </row>
    <row r="584" spans="1:5" x14ac:dyDescent="0.25">
      <c r="A584" s="109">
        <v>381204</v>
      </c>
      <c r="B584" s="110" t="s">
        <v>636</v>
      </c>
      <c r="C584" s="110" t="s">
        <v>1149</v>
      </c>
      <c r="D584" s="110" t="s">
        <v>741</v>
      </c>
      <c r="E584" s="111" t="s">
        <v>1150</v>
      </c>
    </row>
    <row r="585" spans="1:5" x14ac:dyDescent="0.25">
      <c r="A585" s="109">
        <v>381200</v>
      </c>
      <c r="B585" s="110" t="s">
        <v>636</v>
      </c>
      <c r="C585" s="110" t="s">
        <v>1149</v>
      </c>
      <c r="D585" s="110" t="s">
        <v>975</v>
      </c>
      <c r="E585" s="111" t="s">
        <v>1150</v>
      </c>
    </row>
    <row r="586" spans="1:5" x14ac:dyDescent="0.25">
      <c r="A586" s="109">
        <v>381206</v>
      </c>
      <c r="B586" s="110" t="s">
        <v>636</v>
      </c>
      <c r="C586" s="110" t="s">
        <v>1149</v>
      </c>
      <c r="D586" s="110" t="s">
        <v>560</v>
      </c>
      <c r="E586" s="111" t="s">
        <v>1150</v>
      </c>
    </row>
    <row r="587" spans="1:5" x14ac:dyDescent="0.25">
      <c r="A587" s="109">
        <v>381299</v>
      </c>
      <c r="B587" s="110" t="s">
        <v>636</v>
      </c>
      <c r="C587" s="110" t="s">
        <v>1149</v>
      </c>
      <c r="D587" s="110" t="s">
        <v>421</v>
      </c>
      <c r="E587" s="111" t="s">
        <v>746</v>
      </c>
    </row>
    <row r="588" spans="1:5" x14ac:dyDescent="0.25">
      <c r="A588" s="109">
        <v>381210</v>
      </c>
      <c r="B588" s="110" t="s">
        <v>636</v>
      </c>
      <c r="C588" s="110" t="s">
        <v>741</v>
      </c>
      <c r="D588" s="110" t="s">
        <v>708</v>
      </c>
      <c r="E588" s="111" t="s">
        <v>1151</v>
      </c>
    </row>
    <row r="589" spans="1:5" x14ac:dyDescent="0.25">
      <c r="A589" s="109">
        <v>381300</v>
      </c>
      <c r="B589" s="110" t="s">
        <v>636</v>
      </c>
      <c r="C589" s="110" t="s">
        <v>807</v>
      </c>
      <c r="D589" s="110" t="s">
        <v>708</v>
      </c>
      <c r="E589" s="111" t="s">
        <v>1152</v>
      </c>
    </row>
    <row r="590" spans="1:5" x14ac:dyDescent="0.25">
      <c r="A590" s="109">
        <v>381600</v>
      </c>
      <c r="B590" s="110" t="s">
        <v>636</v>
      </c>
      <c r="C590" s="110" t="s">
        <v>975</v>
      </c>
      <c r="D590" s="110" t="s">
        <v>708</v>
      </c>
      <c r="E590" s="111" t="s">
        <v>1151</v>
      </c>
    </row>
    <row r="591" spans="1:5" x14ac:dyDescent="0.25">
      <c r="A591" s="109">
        <v>381500</v>
      </c>
      <c r="B591" s="110" t="s">
        <v>636</v>
      </c>
      <c r="C591" s="110" t="s">
        <v>1153</v>
      </c>
      <c r="D591" s="110" t="s">
        <v>708</v>
      </c>
      <c r="E591" s="111" t="s">
        <v>1154</v>
      </c>
    </row>
    <row r="592" spans="1:5" x14ac:dyDescent="0.25">
      <c r="A592" s="109">
        <v>381400</v>
      </c>
      <c r="B592" s="110" t="s">
        <v>636</v>
      </c>
      <c r="C592" s="110" t="s">
        <v>406</v>
      </c>
      <c r="D592" s="110" t="s">
        <v>708</v>
      </c>
      <c r="E592" s="111" t="s">
        <v>1151</v>
      </c>
    </row>
    <row r="593" spans="1:5" x14ac:dyDescent="0.25">
      <c r="A593" s="109">
        <v>381713</v>
      </c>
      <c r="B593" s="110" t="s">
        <v>636</v>
      </c>
      <c r="C593" s="110" t="s">
        <v>1155</v>
      </c>
      <c r="D593" s="110" t="s">
        <v>708</v>
      </c>
      <c r="E593" s="111" t="s">
        <v>1151</v>
      </c>
    </row>
    <row r="594" spans="1:5" x14ac:dyDescent="0.25">
      <c r="A594" s="109">
        <v>381800</v>
      </c>
      <c r="B594" s="110" t="s">
        <v>636</v>
      </c>
      <c r="C594" s="110" t="s">
        <v>559</v>
      </c>
      <c r="D594" s="110" t="s">
        <v>708</v>
      </c>
      <c r="E594" s="111" t="s">
        <v>746</v>
      </c>
    </row>
    <row r="595" spans="1:5" x14ac:dyDescent="0.25">
      <c r="A595" s="109">
        <v>381900</v>
      </c>
      <c r="B595" s="110" t="s">
        <v>636</v>
      </c>
      <c r="C595" s="110" t="s">
        <v>1156</v>
      </c>
      <c r="D595" s="110" t="s">
        <v>708</v>
      </c>
      <c r="E595" s="111" t="s">
        <v>1151</v>
      </c>
    </row>
    <row r="596" spans="1:5" x14ac:dyDescent="0.25">
      <c r="A596" s="109">
        <v>389999</v>
      </c>
      <c r="B596" s="110" t="s">
        <v>636</v>
      </c>
      <c r="C596" s="110" t="s">
        <v>421</v>
      </c>
      <c r="D596" s="110" t="s">
        <v>708</v>
      </c>
      <c r="E596" s="65" t="s">
        <v>723</v>
      </c>
    </row>
    <row r="597" spans="1:5" x14ac:dyDescent="0.25">
      <c r="A597" s="109"/>
      <c r="B597" s="110"/>
      <c r="C597" s="110" t="s">
        <v>708</v>
      </c>
      <c r="D597" s="110" t="s">
        <v>708</v>
      </c>
      <c r="E597" s="111"/>
    </row>
    <row r="598" spans="1:5" x14ac:dyDescent="0.25">
      <c r="A598" s="109">
        <v>390000</v>
      </c>
      <c r="B598" s="110" t="s">
        <v>402</v>
      </c>
      <c r="C598" s="110" t="s">
        <v>708</v>
      </c>
      <c r="D598" s="110" t="s">
        <v>708</v>
      </c>
      <c r="E598" s="111" t="s">
        <v>32</v>
      </c>
    </row>
    <row r="599" spans="1:5" x14ac:dyDescent="0.25">
      <c r="A599" s="109">
        <v>391000</v>
      </c>
      <c r="B599" s="110" t="s">
        <v>402</v>
      </c>
      <c r="C599" s="110" t="s">
        <v>293</v>
      </c>
      <c r="D599" s="110" t="s">
        <v>708</v>
      </c>
      <c r="E599" s="111" t="s">
        <v>32</v>
      </c>
    </row>
    <row r="600" spans="1:5" x14ac:dyDescent="0.25">
      <c r="A600" s="109">
        <v>391100</v>
      </c>
      <c r="B600" s="110" t="s">
        <v>402</v>
      </c>
      <c r="C600" s="110" t="s">
        <v>407</v>
      </c>
      <c r="D600" s="110" t="s">
        <v>708</v>
      </c>
      <c r="E600" s="111" t="s">
        <v>32</v>
      </c>
    </row>
    <row r="601" spans="1:5" x14ac:dyDescent="0.25">
      <c r="A601" s="109">
        <v>391110</v>
      </c>
      <c r="B601" s="110" t="s">
        <v>402</v>
      </c>
      <c r="C601" s="110" t="s">
        <v>407</v>
      </c>
      <c r="D601" s="110" t="s">
        <v>611</v>
      </c>
      <c r="E601" s="111" t="s">
        <v>32</v>
      </c>
    </row>
    <row r="602" spans="1:5" x14ac:dyDescent="0.25">
      <c r="A602" s="109">
        <v>181000</v>
      </c>
      <c r="B602" s="110" t="s">
        <v>402</v>
      </c>
      <c r="C602" s="110" t="s">
        <v>407</v>
      </c>
      <c r="D602" s="110" t="s">
        <v>1157</v>
      </c>
      <c r="E602" s="111" t="s">
        <v>32</v>
      </c>
    </row>
    <row r="603" spans="1:5" x14ac:dyDescent="0.25">
      <c r="A603" s="109">
        <v>391111</v>
      </c>
      <c r="B603" s="110" t="s">
        <v>402</v>
      </c>
      <c r="C603" s="110" t="s">
        <v>407</v>
      </c>
      <c r="D603" s="110" t="s">
        <v>406</v>
      </c>
      <c r="E603" s="111" t="s">
        <v>32</v>
      </c>
    </row>
    <row r="604" spans="1:5" x14ac:dyDescent="0.25">
      <c r="A604" s="109">
        <v>391114</v>
      </c>
      <c r="B604" s="110" t="s">
        <v>402</v>
      </c>
      <c r="C604" s="110" t="s">
        <v>407</v>
      </c>
      <c r="D604" s="110" t="s">
        <v>408</v>
      </c>
      <c r="E604" s="111" t="s">
        <v>32</v>
      </c>
    </row>
    <row r="605" spans="1:5" x14ac:dyDescent="0.25">
      <c r="A605" s="109">
        <v>391199</v>
      </c>
      <c r="B605" s="110" t="s">
        <v>402</v>
      </c>
      <c r="C605" s="110" t="s">
        <v>407</v>
      </c>
      <c r="D605" s="110" t="s">
        <v>421</v>
      </c>
      <c r="E605" s="111" t="s">
        <v>32</v>
      </c>
    </row>
    <row r="606" spans="1:5" x14ac:dyDescent="0.25">
      <c r="A606" s="109">
        <v>391500</v>
      </c>
      <c r="B606" s="110" t="s">
        <v>402</v>
      </c>
      <c r="C606" s="110" t="s">
        <v>360</v>
      </c>
      <c r="D606" s="110" t="s">
        <v>708</v>
      </c>
      <c r="E606" s="111" t="s">
        <v>32</v>
      </c>
    </row>
    <row r="607" spans="1:5" x14ac:dyDescent="0.25">
      <c r="A607" s="109">
        <v>391200</v>
      </c>
      <c r="B607" s="110" t="s">
        <v>402</v>
      </c>
      <c r="C607" s="110" t="s">
        <v>341</v>
      </c>
      <c r="D607" s="110" t="s">
        <v>708</v>
      </c>
      <c r="E607" s="111" t="s">
        <v>32</v>
      </c>
    </row>
    <row r="608" spans="1:5" x14ac:dyDescent="0.25">
      <c r="A608" s="109">
        <v>391600</v>
      </c>
      <c r="B608" s="110" t="s">
        <v>402</v>
      </c>
      <c r="C608" s="110" t="s">
        <v>1158</v>
      </c>
      <c r="D608" s="110"/>
      <c r="E608" s="111" t="s">
        <v>32</v>
      </c>
    </row>
    <row r="609" spans="1:5" x14ac:dyDescent="0.25">
      <c r="A609" s="109">
        <v>391610</v>
      </c>
      <c r="B609" s="110" t="s">
        <v>402</v>
      </c>
      <c r="C609" s="110" t="s">
        <v>1158</v>
      </c>
      <c r="D609" s="110" t="s">
        <v>1159</v>
      </c>
      <c r="E609" s="111" t="s">
        <v>32</v>
      </c>
    </row>
    <row r="610" spans="1:5" x14ac:dyDescent="0.25">
      <c r="A610" s="109">
        <v>391620</v>
      </c>
      <c r="B610" s="110" t="s">
        <v>402</v>
      </c>
      <c r="C610" s="110" t="s">
        <v>1158</v>
      </c>
      <c r="D610" s="110" t="s">
        <v>1160</v>
      </c>
      <c r="E610" s="111" t="s">
        <v>1161</v>
      </c>
    </row>
    <row r="611" spans="1:5" x14ac:dyDescent="0.25">
      <c r="A611" s="109">
        <v>391699</v>
      </c>
      <c r="B611" s="110" t="s">
        <v>402</v>
      </c>
      <c r="C611" s="110" t="s">
        <v>1158</v>
      </c>
      <c r="D611" s="110" t="s">
        <v>421</v>
      </c>
      <c r="E611" s="111" t="s">
        <v>32</v>
      </c>
    </row>
    <row r="612" spans="1:5" x14ac:dyDescent="0.25">
      <c r="A612" s="109">
        <v>391300</v>
      </c>
      <c r="B612" s="110" t="s">
        <v>402</v>
      </c>
      <c r="C612" s="110" t="s">
        <v>548</v>
      </c>
      <c r="D612" s="110" t="s">
        <v>708</v>
      </c>
      <c r="E612" s="111" t="s">
        <v>1162</v>
      </c>
    </row>
    <row r="613" spans="1:5" x14ac:dyDescent="0.25">
      <c r="A613" s="109">
        <v>391310</v>
      </c>
      <c r="B613" s="110" t="s">
        <v>402</v>
      </c>
      <c r="C613" s="110" t="s">
        <v>548</v>
      </c>
      <c r="D613" s="110" t="s">
        <v>611</v>
      </c>
      <c r="E613" s="111" t="s">
        <v>1162</v>
      </c>
    </row>
    <row r="614" spans="1:5" x14ac:dyDescent="0.25">
      <c r="A614" s="109">
        <v>391311</v>
      </c>
      <c r="B614" s="110" t="s">
        <v>402</v>
      </c>
      <c r="C614" s="110" t="s">
        <v>548</v>
      </c>
      <c r="D614" s="110" t="s">
        <v>406</v>
      </c>
      <c r="E614" s="111" t="s">
        <v>1162</v>
      </c>
    </row>
    <row r="615" spans="1:5" x14ac:dyDescent="0.25">
      <c r="A615" s="109">
        <v>391314</v>
      </c>
      <c r="B615" s="110" t="s">
        <v>402</v>
      </c>
      <c r="C615" s="110" t="s">
        <v>548</v>
      </c>
      <c r="D615" s="110" t="s">
        <v>408</v>
      </c>
      <c r="E615" s="111" t="s">
        <v>1162</v>
      </c>
    </row>
    <row r="616" spans="1:5" x14ac:dyDescent="0.25">
      <c r="A616" s="109">
        <v>391399</v>
      </c>
      <c r="B616" s="110" t="s">
        <v>402</v>
      </c>
      <c r="C616" s="110" t="s">
        <v>548</v>
      </c>
      <c r="D616" s="110" t="s">
        <v>421</v>
      </c>
      <c r="E616" s="111" t="s">
        <v>1162</v>
      </c>
    </row>
    <row r="617" spans="1:5" x14ac:dyDescent="0.25">
      <c r="A617" s="109">
        <v>391700</v>
      </c>
      <c r="B617" s="110" t="s">
        <v>402</v>
      </c>
      <c r="C617" s="110" t="s">
        <v>1163</v>
      </c>
      <c r="D617" s="110"/>
      <c r="E617" s="111" t="s">
        <v>1164</v>
      </c>
    </row>
    <row r="618" spans="1:5" x14ac:dyDescent="0.25">
      <c r="A618" s="109">
        <v>391400</v>
      </c>
      <c r="B618" s="110" t="s">
        <v>402</v>
      </c>
      <c r="C618" s="110" t="s">
        <v>1165</v>
      </c>
      <c r="D618" s="110" t="s">
        <v>708</v>
      </c>
      <c r="E618" s="111" t="s">
        <v>32</v>
      </c>
    </row>
    <row r="619" spans="1:5" x14ac:dyDescent="0.25">
      <c r="A619" s="109">
        <v>391410</v>
      </c>
      <c r="B619" s="110" t="s">
        <v>402</v>
      </c>
      <c r="C619" s="110" t="s">
        <v>1165</v>
      </c>
      <c r="D619" s="110" t="s">
        <v>611</v>
      </c>
      <c r="E619" s="111" t="s">
        <v>32</v>
      </c>
    </row>
    <row r="620" spans="1:5" x14ac:dyDescent="0.25">
      <c r="A620" s="109">
        <v>391420</v>
      </c>
      <c r="B620" s="110" t="s">
        <v>402</v>
      </c>
      <c r="C620" s="110" t="s">
        <v>1165</v>
      </c>
      <c r="D620" s="110" t="s">
        <v>1166</v>
      </c>
      <c r="E620" s="111" t="s">
        <v>32</v>
      </c>
    </row>
    <row r="621" spans="1:5" x14ac:dyDescent="0.25">
      <c r="A621" s="109">
        <v>391430</v>
      </c>
      <c r="B621" s="110" t="s">
        <v>402</v>
      </c>
      <c r="C621" s="110" t="s">
        <v>1165</v>
      </c>
      <c r="D621" s="110" t="s">
        <v>936</v>
      </c>
      <c r="E621" s="111" t="s">
        <v>32</v>
      </c>
    </row>
    <row r="622" spans="1:5" x14ac:dyDescent="0.25">
      <c r="A622" s="109">
        <v>391440</v>
      </c>
      <c r="B622" s="110" t="s">
        <v>402</v>
      </c>
      <c r="C622" s="110" t="s">
        <v>1165</v>
      </c>
      <c r="D622" s="110" t="s">
        <v>1167</v>
      </c>
      <c r="E622" s="111" t="s">
        <v>32</v>
      </c>
    </row>
    <row r="623" spans="1:5" x14ac:dyDescent="0.25">
      <c r="A623" s="109">
        <v>391450</v>
      </c>
      <c r="B623" s="110" t="s">
        <v>402</v>
      </c>
      <c r="C623" s="110" t="s">
        <v>1165</v>
      </c>
      <c r="D623" s="110" t="s">
        <v>1168</v>
      </c>
      <c r="E623" s="111" t="s">
        <v>32</v>
      </c>
    </row>
    <row r="624" spans="1:5" x14ac:dyDescent="0.25">
      <c r="A624" s="109">
        <v>391460</v>
      </c>
      <c r="B624" s="110" t="s">
        <v>402</v>
      </c>
      <c r="C624" s="110" t="s">
        <v>1165</v>
      </c>
      <c r="D624" s="110" t="s">
        <v>1169</v>
      </c>
      <c r="E624" s="111" t="s">
        <v>1170</v>
      </c>
    </row>
    <row r="625" spans="1:5" x14ac:dyDescent="0.25">
      <c r="A625" s="109">
        <v>391465</v>
      </c>
      <c r="B625" s="110" t="s">
        <v>402</v>
      </c>
      <c r="C625" s="110" t="s">
        <v>1165</v>
      </c>
      <c r="D625" s="110" t="s">
        <v>1171</v>
      </c>
      <c r="E625" s="111" t="s">
        <v>32</v>
      </c>
    </row>
    <row r="626" spans="1:5" x14ac:dyDescent="0.25">
      <c r="A626" s="109">
        <v>391411</v>
      </c>
      <c r="B626" s="110" t="s">
        <v>402</v>
      </c>
      <c r="C626" s="110" t="s">
        <v>1165</v>
      </c>
      <c r="D626" s="110" t="s">
        <v>406</v>
      </c>
      <c r="E626" s="111" t="s">
        <v>32</v>
      </c>
    </row>
    <row r="627" spans="1:5" x14ac:dyDescent="0.25">
      <c r="A627" s="109">
        <v>391470</v>
      </c>
      <c r="B627" s="110" t="s">
        <v>402</v>
      </c>
      <c r="C627" s="110" t="s">
        <v>1165</v>
      </c>
      <c r="D627" s="110" t="s">
        <v>1172</v>
      </c>
      <c r="E627" s="111" t="s">
        <v>32</v>
      </c>
    </row>
    <row r="628" spans="1:5" x14ac:dyDescent="0.25">
      <c r="A628" s="109">
        <v>231810</v>
      </c>
      <c r="B628" s="110" t="s">
        <v>402</v>
      </c>
      <c r="C628" s="110" t="s">
        <v>1165</v>
      </c>
      <c r="D628" s="110" t="s">
        <v>408</v>
      </c>
      <c r="E628" s="111" t="s">
        <v>32</v>
      </c>
    </row>
    <row r="629" spans="1:5" x14ac:dyDescent="0.25">
      <c r="A629" s="109">
        <v>391499</v>
      </c>
      <c r="B629" s="110" t="s">
        <v>402</v>
      </c>
      <c r="C629" s="110" t="s">
        <v>1165</v>
      </c>
      <c r="D629" s="110" t="s">
        <v>421</v>
      </c>
      <c r="E629" s="111" t="s">
        <v>32</v>
      </c>
    </row>
    <row r="630" spans="1:5" x14ac:dyDescent="0.25">
      <c r="A630" s="109">
        <v>399999</v>
      </c>
      <c r="B630" s="110" t="s">
        <v>402</v>
      </c>
      <c r="C630" s="110" t="s">
        <v>421</v>
      </c>
      <c r="D630" s="110" t="s">
        <v>708</v>
      </c>
      <c r="E630" s="111" t="s">
        <v>32</v>
      </c>
    </row>
    <row r="631" spans="1:5" x14ac:dyDescent="0.25">
      <c r="A631" s="112"/>
      <c r="B631" s="113"/>
      <c r="C631" s="113"/>
      <c r="D631" s="113"/>
      <c r="E631" s="114"/>
    </row>
  </sheetData>
  <sheetProtection sheet="1" objects="1" scenarios="1"/>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D2CC9-FDE1-4AC2-8E2C-0C0C10AB8FD8}">
  <dimension ref="A1:A32"/>
  <sheetViews>
    <sheetView workbookViewId="0">
      <selection activeCell="I24" sqref="I24"/>
    </sheetView>
  </sheetViews>
  <sheetFormatPr defaultRowHeight="15" x14ac:dyDescent="0.25"/>
  <cols>
    <col min="1" max="1" width="47.7109375" bestFit="1" customWidth="1"/>
  </cols>
  <sheetData>
    <row r="1" spans="1:1" x14ac:dyDescent="0.25">
      <c r="A1" t="str" cm="1">
        <f t="array" ref="A1:A32">_xlfn._xlws.SORT(_xlfn.UNIQUE(_xlfn._xlws.FILTER(ProclassTbl[Level 1],ProclassTbl[Level 1]&lt;&gt;0)))</f>
        <v>Arts &amp; Leisure Services</v>
      </c>
    </row>
    <row r="2" spans="1:1" x14ac:dyDescent="0.25">
      <c r="A2" t="str">
        <v>Building Construction Materials</v>
      </c>
    </row>
    <row r="3" spans="1:1" x14ac:dyDescent="0.25">
      <c r="A3" t="str">
        <v>Catering</v>
      </c>
    </row>
    <row r="4" spans="1:1" x14ac:dyDescent="0.25">
      <c r="A4" t="str">
        <v>Cemetery &amp; Crematorium</v>
      </c>
    </row>
    <row r="5" spans="1:1" x14ac:dyDescent="0.25">
      <c r="A5" t="str">
        <v>Cleaning &amp; Janitorial</v>
      </c>
    </row>
    <row r="6" spans="1:1" x14ac:dyDescent="0.25">
      <c r="A6" t="str">
        <v>Clothing</v>
      </c>
    </row>
    <row r="7" spans="1:1" x14ac:dyDescent="0.25">
      <c r="A7" t="str">
        <v>Consultancy</v>
      </c>
    </row>
    <row r="8" spans="1:1" x14ac:dyDescent="0.25">
      <c r="A8" t="str">
        <v>Domestic Goods</v>
      </c>
    </row>
    <row r="9" spans="1:1" x14ac:dyDescent="0.25">
      <c r="A9" t="str">
        <v>Education</v>
      </c>
    </row>
    <row r="10" spans="1:1" x14ac:dyDescent="0.25">
      <c r="A10" t="str">
        <v>Environmental Services</v>
      </c>
    </row>
    <row r="11" spans="1:1" x14ac:dyDescent="0.25">
      <c r="A11" t="str">
        <v>Facilities &amp; Management Services</v>
      </c>
    </row>
    <row r="12" spans="1:1" x14ac:dyDescent="0.25">
      <c r="A12" t="str">
        <v>Financial Services</v>
      </c>
    </row>
    <row r="13" spans="1:1" x14ac:dyDescent="0.25">
      <c r="A13" t="str">
        <v>Furniture &amp; Soft Furnishings</v>
      </c>
    </row>
    <row r="14" spans="1:1" x14ac:dyDescent="0.25">
      <c r="A14" t="str">
        <v>Health &amp; Safety</v>
      </c>
    </row>
    <row r="15" spans="1:1" x14ac:dyDescent="0.25">
      <c r="A15" t="str">
        <v>Healthcare</v>
      </c>
    </row>
    <row r="16" spans="1:1" x14ac:dyDescent="0.25">
      <c r="A16" t="str">
        <v>Highway Equipment &amp; Materials</v>
      </c>
    </row>
    <row r="17" spans="1:1" x14ac:dyDescent="0.25">
      <c r="A17" t="str">
        <v>Horticultural</v>
      </c>
    </row>
    <row r="18" spans="1:1" x14ac:dyDescent="0.25">
      <c r="A18" t="str">
        <v>Housing Management</v>
      </c>
    </row>
    <row r="19" spans="1:1" x14ac:dyDescent="0.25">
      <c r="A19" t="str">
        <v>Human Resources</v>
      </c>
    </row>
    <row r="20" spans="1:1" x14ac:dyDescent="0.25">
      <c r="A20" t="str">
        <v>Information Communication Technology</v>
      </c>
    </row>
    <row r="21" spans="1:1" x14ac:dyDescent="0.25">
      <c r="A21" t="str">
        <v>Legal Services</v>
      </c>
    </row>
    <row r="22" spans="1:1" x14ac:dyDescent="0.25">
      <c r="A22" t="str">
        <v>Mail Services</v>
      </c>
    </row>
    <row r="23" spans="1:1" x14ac:dyDescent="0.25">
      <c r="A23" t="str">
        <v>Passenger Transport</v>
      </c>
    </row>
    <row r="24" spans="1:1" x14ac:dyDescent="0.25">
      <c r="A24" t="str">
        <v>Social Community Care Supplies &amp; Services</v>
      </c>
    </row>
    <row r="25" spans="1:1" x14ac:dyDescent="0.25">
      <c r="A25" t="str">
        <v>Social Community Care Supplies &amp; Services - Adult</v>
      </c>
    </row>
    <row r="26" spans="1:1" x14ac:dyDescent="0.25">
      <c r="A26" t="str">
        <v>Social Community Care Supplies &amp; Services - Children</v>
      </c>
    </row>
    <row r="27" spans="1:1" x14ac:dyDescent="0.25">
      <c r="A27" t="str">
        <v>Sports &amp; Playground Equipment &amp; Maintenance</v>
      </c>
    </row>
    <row r="28" spans="1:1" x14ac:dyDescent="0.25">
      <c r="A28" t="str">
        <v>Stationery</v>
      </c>
    </row>
    <row r="29" spans="1:1" x14ac:dyDescent="0.25">
      <c r="A29" t="str">
        <v>Street &amp; Traffic Management</v>
      </c>
    </row>
    <row r="30" spans="1:1" x14ac:dyDescent="0.25">
      <c r="A30" t="str">
        <v>Utilities</v>
      </c>
    </row>
    <row r="31" spans="1:1" x14ac:dyDescent="0.25">
      <c r="A31" t="str">
        <v>Vehicle Management</v>
      </c>
    </row>
    <row r="32" spans="1:1" x14ac:dyDescent="0.25">
      <c r="A32" t="str">
        <v>Works - Construction, Repair &amp; Maintenance</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1F5E9-3F15-4AA0-9AD8-9B18CB0E7F7F}">
  <dimension ref="A1:AF20"/>
  <sheetViews>
    <sheetView workbookViewId="0">
      <selection activeCell="A2" sqref="A2"/>
    </sheetView>
  </sheetViews>
  <sheetFormatPr defaultRowHeight="15" x14ac:dyDescent="0.25"/>
  <cols>
    <col min="1" max="1" width="28.28515625" bestFit="1" customWidth="1"/>
    <col min="2" max="2" width="26.7109375" bestFit="1" customWidth="1"/>
    <col min="3" max="3" width="27" bestFit="1" customWidth="1"/>
    <col min="4" max="4" width="22.28515625" bestFit="1" customWidth="1"/>
    <col min="5" max="5" width="35.7109375" bestFit="1" customWidth="1"/>
    <col min="6" max="8" width="21.42578125" bestFit="1" customWidth="1"/>
    <col min="9" max="9" width="29.42578125" bestFit="1" customWidth="1"/>
    <col min="10" max="10" width="27.28515625" bestFit="1" customWidth="1"/>
    <col min="11" max="11" width="28.42578125" bestFit="1" customWidth="1"/>
    <col min="12" max="12" width="25.28515625" bestFit="1" customWidth="1"/>
    <col min="13" max="13" width="23.5703125" bestFit="1" customWidth="1"/>
    <col min="14" max="14" width="21.42578125" bestFit="1" customWidth="1"/>
    <col min="15" max="15" width="26.28515625" bestFit="1" customWidth="1"/>
    <col min="16" max="16" width="35.28515625" bestFit="1" customWidth="1"/>
    <col min="17" max="17" width="21.42578125" bestFit="1" customWidth="1"/>
    <col min="18" max="18" width="34.42578125" bestFit="1" customWidth="1"/>
    <col min="19" max="19" width="27.5703125" bestFit="1" customWidth="1"/>
    <col min="20" max="20" width="34.5703125" bestFit="1" customWidth="1"/>
    <col min="21" max="22" width="21.42578125" bestFit="1" customWidth="1"/>
    <col min="23" max="23" width="34.28515625" bestFit="1" customWidth="1"/>
    <col min="24" max="24" width="36.28515625" bestFit="1" customWidth="1"/>
    <col min="25" max="25" width="42.28515625" bestFit="1" customWidth="1"/>
    <col min="26" max="26" width="44.5703125" bestFit="1" customWidth="1"/>
    <col min="27" max="27" width="42.5703125" bestFit="1" customWidth="1"/>
    <col min="28" max="28" width="21.42578125" bestFit="1" customWidth="1"/>
    <col min="29" max="29" width="25" bestFit="1" customWidth="1"/>
    <col min="30" max="30" width="21.42578125" bestFit="1" customWidth="1"/>
    <col min="31" max="31" width="26.42578125" bestFit="1" customWidth="1"/>
    <col min="32" max="32" width="38" bestFit="1" customWidth="1"/>
    <col min="33" max="35" width="2" bestFit="1" customWidth="1"/>
  </cols>
  <sheetData>
    <row r="1" spans="1:32" x14ac:dyDescent="0.25">
      <c r="A1" t="str" cm="1">
        <f t="array" ref="A1:AF1">TRANSPOSE(_xlfn.ANCHORARRAY(Proclass1Lookup!A1))</f>
        <v>Arts &amp; Leisure Services</v>
      </c>
      <c r="B1" t="str">
        <v>Building Construction Materials</v>
      </c>
      <c r="C1" t="str">
        <v>Catering</v>
      </c>
      <c r="D1" t="str">
        <v>Cemetery &amp; Crematorium</v>
      </c>
      <c r="E1" t="str">
        <v>Cleaning &amp; Janitorial</v>
      </c>
      <c r="F1" t="str">
        <v>Clothing</v>
      </c>
      <c r="G1" t="str">
        <v>Consultancy</v>
      </c>
      <c r="H1" t="str">
        <v>Domestic Goods</v>
      </c>
      <c r="I1" t="str">
        <v>Education</v>
      </c>
      <c r="J1" t="str">
        <v>Environmental Services</v>
      </c>
      <c r="K1" t="str">
        <v>Facilities &amp; Management Services</v>
      </c>
      <c r="L1" t="str">
        <v>Financial Services</v>
      </c>
      <c r="M1" t="str">
        <v>Furniture &amp; Soft Furnishings</v>
      </c>
      <c r="N1" t="str">
        <v>Health &amp; Safety</v>
      </c>
      <c r="O1" t="str">
        <v>Healthcare</v>
      </c>
      <c r="P1" t="str">
        <v>Highway Equipment &amp; Materials</v>
      </c>
      <c r="Q1" t="str">
        <v>Horticultural</v>
      </c>
      <c r="R1" t="str">
        <v>Housing Management</v>
      </c>
      <c r="S1" t="str">
        <v>Human Resources</v>
      </c>
      <c r="T1" t="str">
        <v>Information Communication Technology</v>
      </c>
      <c r="U1" t="str">
        <v>Legal Services</v>
      </c>
      <c r="V1" t="str">
        <v>Mail Services</v>
      </c>
      <c r="W1" t="str">
        <v>Passenger Transport</v>
      </c>
      <c r="X1" t="str">
        <v>Social Community Care Supplies &amp; Services</v>
      </c>
      <c r="Y1" t="str">
        <v>Social Community Care Supplies &amp; Services - Adult</v>
      </c>
      <c r="Z1" t="str">
        <v>Social Community Care Supplies &amp; Services - Children</v>
      </c>
      <c r="AA1" t="str">
        <v>Sports &amp; Playground Equipment &amp; Maintenance</v>
      </c>
      <c r="AB1" t="str">
        <v>Stationery</v>
      </c>
      <c r="AC1" t="str">
        <v>Street &amp; Traffic Management</v>
      </c>
      <c r="AD1" t="str">
        <v>Utilities</v>
      </c>
      <c r="AE1" t="str">
        <v>Vehicle Management</v>
      </c>
      <c r="AF1" t="str">
        <v>Works - Construction, Repair &amp; Maintenance</v>
      </c>
    </row>
    <row r="2" spans="1:32" x14ac:dyDescent="0.25">
      <c r="A2" t="str" cm="1">
        <f t="array" ref="A2:A9">_xlfn._xlws.SORT(_xlfn.UNIQUE(_xlfn._xlws.FILTER(ProclassTbl[Level 2], (ProclassTbl[Level 1]=A1)*(ProclassTbl[Level 2]&lt;&gt;"")*(ProclassTbl[Level 2]&lt;&gt;0), "")))</f>
        <v>Events</v>
      </c>
      <c r="B2" t="str" cm="1">
        <f t="array" ref="B2:B19">_xlfn._xlws.SORT(_xlfn.UNIQUE(_xlfn._xlws.FILTER(ProclassTbl[Level 2], (ProclassTbl[Level 1]=B1)*(ProclassTbl[Level 2]&lt;&gt;"")*(ProclassTbl[Level 2]&lt;&gt;0), "")))</f>
        <v>Bathrooms</v>
      </c>
      <c r="C2" t="str" cm="1">
        <f t="array" ref="C2:C10">_xlfn._xlws.SORT(_xlfn.UNIQUE(_xlfn._xlws.FILTER(ProclassTbl[Level 2], (ProclassTbl[Level 1]=C1)*(ProclassTbl[Level 2]&lt;&gt;"")*(ProclassTbl[Level 2]&lt;&gt;0), "")))</f>
        <v>Banquet &amp; Catering</v>
      </c>
      <c r="D2" t="str" cm="1">
        <f t="array" ref="D2:D6">_xlfn._xlws.SORT(_xlfn.UNIQUE(_xlfn._xlws.FILTER(ProclassTbl[Level 2], (ProclassTbl[Level 1]=D1)*(ProclassTbl[Level 2]&lt;&gt;"")*(ProclassTbl[Level 2]&lt;&gt;0), "")))</f>
        <v>Body Transport Service</v>
      </c>
      <c r="E2" t="str" cm="1">
        <f t="array" ref="E2:E8">_xlfn._xlws.SORT(_xlfn.UNIQUE(_xlfn._xlws.FILTER(ProclassTbl[Level 2], (ProclassTbl[Level 1]=E1)*(ProclassTbl[Level 2]&lt;&gt;"")*(ProclassTbl[Level 2]&lt;&gt;0), "")))</f>
        <v>Cleaning Materials</v>
      </c>
      <c r="F2" t="str" cm="1">
        <f t="array" ref="F2:F6">_xlfn._xlws.SORT(_xlfn.UNIQUE(_xlfn._xlws.FILTER(ProclassTbl[Level 2], (ProclassTbl[Level 1]=F1)*(ProclassTbl[Level 2]&lt;&gt;"")*(ProclassTbl[Level 2]&lt;&gt;0), "")))</f>
        <v>Childrens &amp; Adults</v>
      </c>
      <c r="G2" t="str" cm="1">
        <f t="array" ref="G2:G9">_xlfn._xlws.SORT(_xlfn.UNIQUE(_xlfn._xlws.FILTER(ProclassTbl[Level 2], (ProclassTbl[Level 1]=G1)*(ProclassTbl[Level 2]&lt;&gt;"")*(ProclassTbl[Level 2]&lt;&gt;0), "")))</f>
        <v>Business</v>
      </c>
      <c r="H2" t="str" cm="1">
        <f t="array" ref="H2:H4">_xlfn._xlws.SORT(_xlfn.UNIQUE(_xlfn._xlws.FILTER(ProclassTbl[Level 2], (ProclassTbl[Level 1]=H1)*(ProclassTbl[Level 2]&lt;&gt;"")*(ProclassTbl[Level 2]&lt;&gt;0), "")))</f>
        <v>Commercial</v>
      </c>
      <c r="I2" t="str" cm="1">
        <f t="array" ref="I2:I16">_xlfn._xlws.SORT(_xlfn.UNIQUE(_xlfn._xlws.FILTER(ProclassTbl[Level 2], (ProclassTbl[Level 1]=I1)*(ProclassTbl[Level 2]&lt;&gt;"")*(ProclassTbl[Level 2]&lt;&gt;0), "")))</f>
        <v>Adult &amp; Further Education Services</v>
      </c>
      <c r="J2" t="str" cm="1">
        <f t="array" ref="J2:J14">_xlfn._xlws.SORT(_xlfn.UNIQUE(_xlfn._xlws.FILTER(ProclassTbl[Level 2], (ProclassTbl[Level 1]=J1)*(ProclassTbl[Level 2]&lt;&gt;"")*(ProclassTbl[Level 2]&lt;&gt;0), "")))</f>
        <v>Animal Services</v>
      </c>
      <c r="K2" t="str" cm="1">
        <f t="array" ref="K2:K20">_xlfn._xlws.SORT(_xlfn.UNIQUE(_xlfn._xlws.FILTER(ProclassTbl[Level 2], (ProclassTbl[Level 1]=K1)*(ProclassTbl[Level 2]&lt;&gt;"")*(ProclassTbl[Level 2]&lt;&gt;0), "")))</f>
        <v>Advertising</v>
      </c>
      <c r="L2" t="str" cm="1">
        <f t="array" ref="L2:L17">_xlfn._xlws.SORT(_xlfn.UNIQUE(_xlfn._xlws.FILTER(ProclassTbl[Level 2], (ProclassTbl[Level 1]=L1)*(ProclassTbl[Level 2]&lt;&gt;"")*(ProclassTbl[Level 2]&lt;&gt;0), "")))</f>
        <v>Accountancy</v>
      </c>
      <c r="M2" t="str" cm="1">
        <f t="array" ref="M2:M7">_xlfn._xlws.SORT(_xlfn.UNIQUE(_xlfn._xlws.FILTER(ProclassTbl[Level 2], (ProclassTbl[Level 1]=M1)*(ProclassTbl[Level 2]&lt;&gt;"")*(ProclassTbl[Level 2]&lt;&gt;0), "")))</f>
        <v>Commercial Furniture</v>
      </c>
      <c r="N2" t="str" cm="1">
        <f t="array" ref="N2:N5">_xlfn._xlws.SORT(_xlfn.UNIQUE(_xlfn._xlws.FILTER(ProclassTbl[Level 2], (ProclassTbl[Level 1]=N1)*(ProclassTbl[Level 2]&lt;&gt;"")*(ProclassTbl[Level 2]&lt;&gt;0), "")))</f>
        <v>Not Elsewhere Classified</v>
      </c>
      <c r="O2" t="str" cm="1">
        <f t="array" ref="O2:O13">_xlfn._xlws.SORT(_xlfn.UNIQUE(_xlfn._xlws.FILTER(ProclassTbl[Level 2], (ProclassTbl[Level 1]=O1)*(ProclassTbl[Level 2]&lt;&gt;"")*(ProclassTbl[Level 2]&lt;&gt;0), "")))</f>
        <v>Agency</v>
      </c>
      <c r="P2" t="str" cm="1">
        <f t="array" ref="P2:P13">_xlfn._xlws.SORT(_xlfn.UNIQUE(_xlfn._xlws.FILTER(ProclassTbl[Level 2], (ProclassTbl[Level 1]=P1)*(ProclassTbl[Level 2]&lt;&gt;"")*(ProclassTbl[Level 2]&lt;&gt;0), "")))</f>
        <v>Aggregates</v>
      </c>
      <c r="Q2" t="str" cm="1">
        <f t="array" ref="Q2:Q11">_xlfn._xlws.SORT(_xlfn.UNIQUE(_xlfn._xlws.FILTER(ProclassTbl[Level 2], (ProclassTbl[Level 1]=Q1)*(ProclassTbl[Level 2]&lt;&gt;"")*(ProclassTbl[Level 2]&lt;&gt;0), "")))</f>
        <v>Chemicals</v>
      </c>
      <c r="R2" t="str" cm="1">
        <f t="array" ref="R2:R7">_xlfn._xlws.SORT(_xlfn.UNIQUE(_xlfn._xlws.FILTER(ProclassTbl[Level 2], (ProclassTbl[Level 1]=R1)*(ProclassTbl[Level 2]&lt;&gt;"")*(ProclassTbl[Level 2]&lt;&gt;0), "")))</f>
        <v>Arms Length Management Organisations</v>
      </c>
      <c r="S2" t="str" cm="1">
        <f t="array" ref="S2:S9">_xlfn._xlws.SORT(_xlfn.UNIQUE(_xlfn._xlws.FILTER(ProclassTbl[Level 2], (ProclassTbl[Level 1]=S1)*(ProclassTbl[Level 2]&lt;&gt;"")*(ProclassTbl[Level 2]&lt;&gt;0), "")))</f>
        <v>Accommodation</v>
      </c>
      <c r="T2" t="str" cm="1">
        <f t="array" ref="T2:T11">_xlfn._xlws.SORT(_xlfn.UNIQUE(_xlfn._xlws.FILTER(ProclassTbl[Level 2], (ProclassTbl[Level 1]=T1)*(ProclassTbl[Level 2]&lt;&gt;"")*(ProclassTbl[Level 2]&lt;&gt;0), "")))</f>
        <v>Call Systems</v>
      </c>
      <c r="U2" t="str" cm="1">
        <f t="array" ref="U2:U8">_xlfn._xlws.SORT(_xlfn.UNIQUE(_xlfn._xlws.FILTER(ProclassTbl[Level 2], (ProclassTbl[Level 1]=U1)*(ProclassTbl[Level 2]&lt;&gt;"")*(ProclassTbl[Level 2]&lt;&gt;0), "")))</f>
        <v>Advocacy</v>
      </c>
      <c r="V2" t="str" cm="1">
        <f t="array" ref="V2:V5">_xlfn._xlws.SORT(_xlfn.UNIQUE(_xlfn._xlws.FILTER(ProclassTbl[Level 2], (ProclassTbl[Level 1]=V1)*(ProclassTbl[Level 2]&lt;&gt;"")*(ProclassTbl[Level 2]&lt;&gt;0), "")))</f>
        <v>Couriers</v>
      </c>
      <c r="W2" t="str" cm="1">
        <f t="array" ref="W2:W9">_xlfn._xlws.SORT(_xlfn.UNIQUE(_xlfn._xlws.FILTER(ProclassTbl[Level 2], (ProclassTbl[Level 1]=W1)*(ProclassTbl[Level 2]&lt;&gt;"")*(ProclassTbl[Level 2]&lt;&gt;0), "")))</f>
        <v>Bus &amp; Coach Services</v>
      </c>
      <c r="X2" t="str" cm="1">
        <f t="array" ref="X2:X3">_xlfn._xlws.SORT(_xlfn.UNIQUE(_xlfn._xlws.FILTER(ProclassTbl[Level 2], (ProclassTbl[Level 1]=X1)*(ProclassTbl[Level 2]&lt;&gt;"")*(ProclassTbl[Level 2]&lt;&gt;0), "")))</f>
        <v>Not Elsewhere Classified</v>
      </c>
      <c r="Y2" t="str" cm="1">
        <f t="array" ref="Y2:Y19">_xlfn._xlws.SORT(_xlfn.UNIQUE(_xlfn._xlws.FILTER(ProclassTbl[Level 2], (ProclassTbl[Level 1]=Y1)*(ProclassTbl[Level 2]&lt;&gt;"")*(ProclassTbl[Level 2]&lt;&gt;0), "")))</f>
        <v>Advice, Advocacy &amp; Counselling Services</v>
      </c>
      <c r="Z2" t="str" cm="1">
        <f t="array" ref="Z2:Z10">_xlfn._xlws.SORT(_xlfn.UNIQUE(_xlfn._xlws.FILTER(ProclassTbl[Level 2], (ProclassTbl[Level 1]=Z1)*(ProclassTbl[Level 2]&lt;&gt;"")*(ProclassTbl[Level 2]&lt;&gt;0), "")))</f>
        <v>Community Based Services</v>
      </c>
      <c r="AA2" t="str" cm="1">
        <f t="array" ref="AA2:AA7">_xlfn._xlws.SORT(_xlfn.UNIQUE(_xlfn._xlws.FILTER(ProclassTbl[Level 2], (ProclassTbl[Level 1]=AA1)*(ProclassTbl[Level 2]&lt;&gt;"")*(ProclassTbl[Level 2]&lt;&gt;0), "")))</f>
        <v>Not Elsewhere Classified</v>
      </c>
      <c r="AB2" t="str" cm="1">
        <f t="array" ref="AB2:AB4">_xlfn._xlws.SORT(_xlfn.UNIQUE(_xlfn._xlws.FILTER(ProclassTbl[Level 2], (ProclassTbl[Level 1]=AB1)*(ProclassTbl[Level 2]&lt;&gt;"")*(ProclassTbl[Level 2]&lt;&gt;0), "")))</f>
        <v>Not Elsewhere Classified</v>
      </c>
      <c r="AC2" t="str" cm="1">
        <f t="array" ref="AC2:AC6">_xlfn._xlws.SORT(_xlfn.UNIQUE(_xlfn._xlws.FILTER(ProclassTbl[Level 2], (ProclassTbl[Level 1]=AC1)*(ProclassTbl[Level 2]&lt;&gt;"")*(ProclassTbl[Level 2]&lt;&gt;0), "")))</f>
        <v>Closed-Circuit Television</v>
      </c>
      <c r="AD2" t="str" cm="1">
        <f t="array" ref="AD2:AD8">_xlfn._xlws.SORT(_xlfn.UNIQUE(_xlfn._xlws.FILTER(ProclassTbl[Level 2], (ProclassTbl[Level 1]=AD1)*(ProclassTbl[Level 2]&lt;&gt;"")*(ProclassTbl[Level 2]&lt;&gt;0), "")))</f>
        <v>Electricity</v>
      </c>
      <c r="AE2" t="str" cm="1">
        <f t="array" ref="AE2:AE14">_xlfn._xlws.SORT(_xlfn.UNIQUE(_xlfn._xlws.FILTER(ProclassTbl[Level 2], (ProclassTbl[Level 1]=AE1)*(ProclassTbl[Level 2]&lt;&gt;"")*(ProclassTbl[Level 2]&lt;&gt;0), "")))</f>
        <v>Commercial</v>
      </c>
      <c r="AF2" t="str" cm="1">
        <f t="array" ref="AF2:AF10">_xlfn._xlws.SORT(_xlfn.UNIQUE(_xlfn._xlws.FILTER(ProclassTbl[Level 2], (ProclassTbl[Level 1]=AF1)*(ProclassTbl[Level 2]&lt;&gt;"")*(ProclassTbl[Level 2]&lt;&gt;0), "")))</f>
        <v>Architect</v>
      </c>
    </row>
    <row r="3" spans="1:32" x14ac:dyDescent="0.25">
      <c r="A3" t="str">
        <v>Museums &amp; Art</v>
      </c>
      <c r="B3" t="str">
        <v>Electrical</v>
      </c>
      <c r="C3" t="str">
        <v>Corporate Services</v>
      </c>
      <c r="D3" t="str">
        <v>Burial &amp; Cremation</v>
      </c>
      <c r="E3" t="str">
        <v>Cleaning Service</v>
      </c>
      <c r="F3" t="str">
        <v>Footwear</v>
      </c>
      <c r="G3" t="str">
        <v>Efficiency</v>
      </c>
      <c r="H3" t="str">
        <v>Industrial</v>
      </c>
      <c r="I3" t="str">
        <v>Arts &amp; Crafts</v>
      </c>
      <c r="J3" t="str">
        <v>Forensic &amp; Laboratory</v>
      </c>
      <c r="K3" t="str">
        <v>Creative Services</v>
      </c>
      <c r="L3" t="str">
        <v>Audit</v>
      </c>
      <c r="M3" t="str">
        <v>Domestic Furniture</v>
      </c>
      <c r="N3" t="str">
        <v>Products</v>
      </c>
      <c r="O3" t="str">
        <v>Consumables</v>
      </c>
      <c r="P3" t="str">
        <v>Bituminous Materials &amp; Surface Dressings</v>
      </c>
      <c r="Q3" t="str">
        <v>Not Elsewhere Classified</v>
      </c>
      <c r="R3" t="str">
        <v>Housing Association Services</v>
      </c>
      <c r="S3" t="str">
        <v>Interpretation &amp; Translation</v>
      </c>
      <c r="T3" t="str">
        <v>Consumables</v>
      </c>
      <c r="U3" t="str">
        <v>Election Services</v>
      </c>
      <c r="V3" t="str">
        <v>Freight</v>
      </c>
      <c r="W3" t="str">
        <v>Concessionary Fares &amp; Subsidized Travel</v>
      </c>
      <c r="X3" t="str">
        <v>Supplies</v>
      </c>
      <c r="Y3" t="str">
        <v>Alcohol &amp; Drug Rehabilitation</v>
      </c>
      <c r="Z3" t="str">
        <v>Disabled Children</v>
      </c>
      <c r="AA3" t="str">
        <v>Playground Equipment</v>
      </c>
      <c r="AB3" t="str">
        <v>Paper Products</v>
      </c>
      <c r="AC3" t="str">
        <v>Not Elsewhere Classified</v>
      </c>
      <c r="AD3" t="str">
        <v>Gas</v>
      </c>
      <c r="AE3" t="str">
        <v>Cycles</v>
      </c>
      <c r="AF3" t="str">
        <v>Buildings</v>
      </c>
    </row>
    <row r="4" spans="1:32" x14ac:dyDescent="0.25">
      <c r="A4" t="str">
        <v>Not Elsewhere Classified</v>
      </c>
      <c r="B4" t="str">
        <v>Fencing</v>
      </c>
      <c r="C4" t="str">
        <v>Equipment &amp; Utensils</v>
      </c>
      <c r="D4" t="str">
        <v>Equipment</v>
      </c>
      <c r="E4" t="str">
        <v>Laundry Equipment</v>
      </c>
      <c r="F4" t="str">
        <v>Not Elsewhere Classified</v>
      </c>
      <c r="G4" t="str">
        <v>Management</v>
      </c>
      <c r="H4" t="str">
        <v>Not Elsewhere Classified</v>
      </c>
      <c r="I4" t="str">
        <v>Audio Visual</v>
      </c>
      <c r="J4" t="str">
        <v>Graffiti Removal</v>
      </c>
      <c r="K4" t="str">
        <v>Document Archiving &amp; Storage</v>
      </c>
      <c r="L4" t="str">
        <v>Banking</v>
      </c>
      <c r="M4" t="str">
        <v>Educational Furniture</v>
      </c>
      <c r="N4" t="str">
        <v>Repair &amp; Maintenance</v>
      </c>
      <c r="O4" t="str">
        <v>Counselling</v>
      </c>
      <c r="P4" t="str">
        <v>Concrete</v>
      </c>
      <c r="Q4" t="str">
        <v>Seeds &amp; Plants</v>
      </c>
      <c r="R4" t="str">
        <v>Letting / Estate Agents</v>
      </c>
      <c r="S4" t="str">
        <v>Not Elsewhere Classified</v>
      </c>
      <c r="T4" t="str">
        <v>Hardware</v>
      </c>
      <c r="U4" t="str">
        <v>General Support</v>
      </c>
      <c r="V4" t="str">
        <v>Not Elsewhere Classified</v>
      </c>
      <c r="W4" t="str">
        <v>Fleet Management</v>
      </c>
      <c r="Y4" t="str">
        <v>Asylum Seekers Services</v>
      </c>
      <c r="Z4" t="str">
        <v>Early Intervention Health Services</v>
      </c>
      <c r="AA4" t="str">
        <v>Playground Equipment Repair &amp; Maintenance</v>
      </c>
      <c r="AB4" t="str">
        <v>Sundries</v>
      </c>
      <c r="AC4" t="str">
        <v>Parking</v>
      </c>
      <c r="AD4" t="str">
        <v>Heating Oil</v>
      </c>
      <c r="AE4" t="str">
        <v>Fuel</v>
      </c>
      <c r="AF4" t="str">
        <v>Consultancy</v>
      </c>
    </row>
    <row r="5" spans="1:32" x14ac:dyDescent="0.25">
      <c r="A5" t="str">
        <v>Organised Activities</v>
      </c>
      <c r="B5" t="str">
        <v>Floor Coverings</v>
      </c>
      <c r="C5" t="str">
        <v>Food &amp; Beverages</v>
      </c>
      <c r="D5" t="str">
        <v>Not Elsewhere Classified</v>
      </c>
      <c r="E5" t="str">
        <v>Laundry Equipment Repair &amp; Maintenance</v>
      </c>
      <c r="F5" t="str">
        <v>Protective</v>
      </c>
      <c r="G5" t="str">
        <v>Not Elsewhere Classified</v>
      </c>
      <c r="I5" t="str">
        <v>Educational Placements</v>
      </c>
      <c r="J5" t="str">
        <v>Land Protection</v>
      </c>
      <c r="K5" t="str">
        <v>Energy Efficiency</v>
      </c>
      <c r="L5" t="str">
        <v>Cash Collection</v>
      </c>
      <c r="M5" t="str">
        <v>Not Elsewhere Classified</v>
      </c>
      <c r="N5" t="str">
        <v>Services</v>
      </c>
      <c r="O5" t="str">
        <v>Drugs &amp; Pharmacy Services</v>
      </c>
      <c r="P5" t="str">
        <v>Drainage</v>
      </c>
      <c r="Q5" t="str">
        <v>Soils &amp; Dressing</v>
      </c>
      <c r="R5" t="str">
        <v>Not Elsewhere Classified</v>
      </c>
      <c r="S5" t="str">
        <v>Professional &amp; Advisory Services</v>
      </c>
      <c r="T5" t="str">
        <v>Leasing</v>
      </c>
      <c r="U5" t="str">
        <v>Legal Opinion</v>
      </c>
      <c r="V5" t="str">
        <v>Postage</v>
      </c>
      <c r="W5" t="str">
        <v>Haulage</v>
      </c>
      <c r="Y5" t="str">
        <v>Black &amp; Minority Ethnic Services</v>
      </c>
      <c r="Z5" t="str">
        <v>Not Elsewhere Classified</v>
      </c>
      <c r="AA5" t="str">
        <v>Sports &amp; Playground &amp; Pool Repair &amp; Maintenance</v>
      </c>
      <c r="AC5" t="str">
        <v>Planning</v>
      </c>
      <c r="AD5" t="str">
        <v>Not Elsewhere Classified</v>
      </c>
      <c r="AE5" t="str">
        <v>Heavy Construction Equipment</v>
      </c>
      <c r="AF5" t="str">
        <v>Engineering</v>
      </c>
    </row>
    <row r="6" spans="1:32" x14ac:dyDescent="0.25">
      <c r="A6" t="str">
        <v>Outsourced Service</v>
      </c>
      <c r="B6" t="str">
        <v>General Materials</v>
      </c>
      <c r="C6" t="str">
        <v>Not Elsewhere Classified</v>
      </c>
      <c r="D6" t="str">
        <v>Repair &amp; Maintenance</v>
      </c>
      <c r="E6" t="str">
        <v>Laundry Service</v>
      </c>
      <c r="F6" t="str">
        <v>Uniforms</v>
      </c>
      <c r="G6" t="str">
        <v>Procurement</v>
      </c>
      <c r="I6" t="str">
        <v>Examinational Fees</v>
      </c>
      <c r="J6" t="str">
        <v>Monitoring</v>
      </c>
      <c r="K6" t="str">
        <v>Lifts</v>
      </c>
      <c r="L6" t="str">
        <v>Council Tax &amp; Business Rates</v>
      </c>
      <c r="M6" t="str">
        <v>Office Furniture</v>
      </c>
      <c r="O6" t="str">
        <v>Equipment</v>
      </c>
      <c r="P6" t="str">
        <v>Guard Rails &amp; Safety Fencing</v>
      </c>
      <c r="Q6" t="str">
        <v>Stones &amp; Rocks</v>
      </c>
      <c r="R6" t="str">
        <v>Stock Management</v>
      </c>
      <c r="S6" t="str">
        <v>Recruitment &amp; Assessment</v>
      </c>
      <c r="T6" t="str">
        <v>Maintenance &amp; Support</v>
      </c>
      <c r="U6" t="str">
        <v>Licensing / Accreditation</v>
      </c>
      <c r="W6" t="str">
        <v>Minibus Services</v>
      </c>
      <c r="Y6" t="str">
        <v>Day Care</v>
      </c>
      <c r="Z6" t="str">
        <v>Residential Services</v>
      </c>
      <c r="AA6" t="str">
        <v>Sports Equipment</v>
      </c>
      <c r="AC6" t="str">
        <v>Traffic Control</v>
      </c>
      <c r="AD6" t="str">
        <v>Sewerage</v>
      </c>
      <c r="AE6" t="str">
        <v>Hire</v>
      </c>
      <c r="AF6" t="str">
        <v>Manufacturing Services</v>
      </c>
    </row>
    <row r="7" spans="1:32" x14ac:dyDescent="0.25">
      <c r="A7" t="str">
        <v>Performing Arts</v>
      </c>
      <c r="B7" t="str">
        <v>Glazing / Doors</v>
      </c>
      <c r="C7" t="str">
        <v>School Meals Service</v>
      </c>
      <c r="E7" t="str">
        <v>Not Elsewhere Classified</v>
      </c>
      <c r="G7" t="str">
        <v>Property</v>
      </c>
      <c r="I7" t="str">
        <v>Games &amp; Toys</v>
      </c>
      <c r="J7" t="str">
        <v>Not Elsewhere Classified</v>
      </c>
      <c r="K7" t="str">
        <v>Market Research</v>
      </c>
      <c r="L7" t="str">
        <v>Credit Services</v>
      </c>
      <c r="M7" t="str">
        <v>Soft Furnishings</v>
      </c>
      <c r="O7" t="str">
        <v>Fees</v>
      </c>
      <c r="P7" t="str">
        <v>Health &amp; Safety</v>
      </c>
      <c r="Q7" t="str">
        <v>Tools &amp; Equipment</v>
      </c>
      <c r="R7" t="str">
        <v>Tenants Associations</v>
      </c>
      <c r="S7" t="str">
        <v>Temporary &amp; Agency Staff</v>
      </c>
      <c r="T7" t="str">
        <v>Not Elsewhere Classified</v>
      </c>
      <c r="U7" t="str">
        <v>Not Elsewhere Classified</v>
      </c>
      <c r="W7" t="str">
        <v>Not Elsewhere Classified</v>
      </c>
      <c r="Y7" t="str">
        <v>Direct Payment</v>
      </c>
      <c r="Z7" t="str">
        <v>Respite</v>
      </c>
      <c r="AA7" t="str">
        <v>Sports Equipment Repair &amp; Maintenance</v>
      </c>
      <c r="AD7" t="str">
        <v>Solid Fuels</v>
      </c>
      <c r="AE7" t="str">
        <v>Industrial</v>
      </c>
      <c r="AF7" t="str">
        <v>Not Elsewhere Classified</v>
      </c>
    </row>
    <row r="8" spans="1:32" x14ac:dyDescent="0.25">
      <c r="A8" t="str">
        <v>Professional Musical Instruments</v>
      </c>
      <c r="B8" t="str">
        <v>Hand Tools</v>
      </c>
      <c r="C8" t="str">
        <v>Social Care</v>
      </c>
      <c r="E8" t="str">
        <v>Washroom Sanitation Service</v>
      </c>
      <c r="G8" t="str">
        <v>Strategic Planning</v>
      </c>
      <c r="I8" t="str">
        <v>Library Books</v>
      </c>
      <c r="J8" t="str">
        <v>Street Cleansing</v>
      </c>
      <c r="K8" t="str">
        <v>Marketing</v>
      </c>
      <c r="L8" t="str">
        <v>Debt Collection &amp; Recovery</v>
      </c>
      <c r="O8" t="str">
        <v>Not Elsewhere Classified</v>
      </c>
      <c r="P8" t="str">
        <v>Not Elsewhere Classified</v>
      </c>
      <c r="Q8" t="str">
        <v>Tree Surgery / Trimming</v>
      </c>
      <c r="S8" t="str">
        <v>Training &amp; Conferences</v>
      </c>
      <c r="T8" t="str">
        <v>Office &amp; Reprographics Equipment</v>
      </c>
      <c r="U8" t="str">
        <v>Specialist Support</v>
      </c>
      <c r="W8" t="str">
        <v>Repair &amp; Maintenance</v>
      </c>
      <c r="Y8" t="str">
        <v>Domiciliary Care</v>
      </c>
      <c r="Z8" t="str">
        <v>Specialist Needs</v>
      </c>
      <c r="AD8" t="str">
        <v>Water</v>
      </c>
      <c r="AE8" t="str">
        <v>Leasing</v>
      </c>
      <c r="AF8" t="str">
        <v>Open Spaces</v>
      </c>
    </row>
    <row r="9" spans="1:32" x14ac:dyDescent="0.25">
      <c r="A9" t="str">
        <v>Sport &amp; Fitness</v>
      </c>
      <c r="B9" t="str">
        <v>Heating &amp; Air Conditioning</v>
      </c>
      <c r="C9" t="str">
        <v>Takeaway Service</v>
      </c>
      <c r="G9" t="str">
        <v>Technical &amp; Feasibility</v>
      </c>
      <c r="I9" t="str">
        <v>Library Services</v>
      </c>
      <c r="J9" t="str">
        <v>Street Lighting</v>
      </c>
      <c r="K9" t="str">
        <v>Not Elsewhere Classified</v>
      </c>
      <c r="L9" t="str">
        <v>Grants</v>
      </c>
      <c r="O9" t="str">
        <v>Occupational Therapy Services</v>
      </c>
      <c r="P9" t="str">
        <v>Paving &amp; Kerbstones</v>
      </c>
      <c r="Q9" t="str">
        <v>Trees &amp; Shrubs</v>
      </c>
      <c r="S9" t="str">
        <v>Travel &amp; Subsistence</v>
      </c>
      <c r="T9" t="str">
        <v>Services</v>
      </c>
      <c r="W9" t="str">
        <v>Taxi Services</v>
      </c>
      <c r="Y9" t="str">
        <v>Floating Support</v>
      </c>
      <c r="Z9" t="str">
        <v>Support Services &amp; Advocacy Services</v>
      </c>
      <c r="AE9" t="str">
        <v>Not Elsewhere Classified</v>
      </c>
      <c r="AF9" t="str">
        <v>Raw Materials</v>
      </c>
    </row>
    <row r="10" spans="1:32" x14ac:dyDescent="0.25">
      <c r="B10" t="str">
        <v>Insulation</v>
      </c>
      <c r="C10" t="str">
        <v>Vending Machines &amp; Dispensers</v>
      </c>
      <c r="I10" t="str">
        <v>Literature</v>
      </c>
      <c r="J10" t="str">
        <v>Technical Equipment</v>
      </c>
      <c r="K10" t="str">
        <v>Portable Building Hire</v>
      </c>
      <c r="L10" t="str">
        <v>Insurance</v>
      </c>
      <c r="O10" t="str">
        <v>Operations</v>
      </c>
      <c r="P10" t="str">
        <v>Rock Salt / Grit</v>
      </c>
      <c r="Q10" t="str">
        <v>Verges</v>
      </c>
      <c r="T10" t="str">
        <v>Software</v>
      </c>
      <c r="Y10" t="str">
        <v>Homeless Support</v>
      </c>
      <c r="Z10" t="str">
        <v>Youth Services</v>
      </c>
      <c r="AE10" t="str">
        <v>Parts</v>
      </c>
      <c r="AF10" t="str">
        <v>Roads</v>
      </c>
    </row>
    <row r="11" spans="1:32" x14ac:dyDescent="0.25">
      <c r="B11" t="str">
        <v>Kitchens</v>
      </c>
      <c r="I11" t="str">
        <v>Not Elsewhere Classified</v>
      </c>
      <c r="J11" t="str">
        <v>Testing &amp; Inspection</v>
      </c>
      <c r="K11" t="str">
        <v>Printing</v>
      </c>
      <c r="L11" t="str">
        <v>Investments</v>
      </c>
      <c r="O11" t="str">
        <v>Public Health</v>
      </c>
      <c r="P11" t="str">
        <v>Signage</v>
      </c>
      <c r="Q11" t="str">
        <v>Weed Control</v>
      </c>
      <c r="T11" t="str">
        <v>Telecommunications</v>
      </c>
      <c r="Y11" t="str">
        <v>Independent Supported Living</v>
      </c>
      <c r="AE11" t="str">
        <v>Repair &amp; Maintenance</v>
      </c>
    </row>
    <row r="12" spans="1:32" x14ac:dyDescent="0.25">
      <c r="B12" t="str">
        <v>Lighting</v>
      </c>
      <c r="I12" t="str">
        <v>School Books</v>
      </c>
      <c r="J12" t="str">
        <v>Waste Management</v>
      </c>
      <c r="K12" t="str">
        <v>Property Management</v>
      </c>
      <c r="L12" t="str">
        <v>Memberships &amp; Subscriptions</v>
      </c>
      <c r="O12" t="str">
        <v>Services</v>
      </c>
      <c r="P12" t="str">
        <v>Street Furniture &amp; Ironworks</v>
      </c>
      <c r="Y12" t="str">
        <v>Mental Health Services</v>
      </c>
      <c r="AE12" t="str">
        <v>Signage &amp; Livery</v>
      </c>
    </row>
    <row r="13" spans="1:32" x14ac:dyDescent="0.25">
      <c r="B13" t="str">
        <v>Machine Tools</v>
      </c>
      <c r="I13" t="str">
        <v>School Musical Instruments</v>
      </c>
      <c r="J13" t="str">
        <v>Water Assessment &amp; Treatment</v>
      </c>
      <c r="K13" t="str">
        <v>Public Relations &amp; Image</v>
      </c>
      <c r="L13" t="str">
        <v>Not Elsewhere Classified</v>
      </c>
      <c r="O13" t="str">
        <v>Social Policy</v>
      </c>
      <c r="P13" t="str">
        <v>Street Lighting</v>
      </c>
      <c r="Y13" t="str">
        <v>Not Elsewhere Classified</v>
      </c>
      <c r="AE13" t="str">
        <v>Tools &amp; Equipment</v>
      </c>
    </row>
    <row r="14" spans="1:32" x14ac:dyDescent="0.25">
      <c r="B14" t="str">
        <v>Not Elsewhere Classified</v>
      </c>
      <c r="I14" t="str">
        <v>School Services</v>
      </c>
      <c r="J14" t="str">
        <v>Weather Forecasts</v>
      </c>
      <c r="K14" t="str">
        <v>Publishing Services</v>
      </c>
      <c r="L14" t="str">
        <v>Pension Funds &amp; Services</v>
      </c>
      <c r="Y14" t="str">
        <v>Nursing &amp; Residential Care Homes</v>
      </c>
      <c r="AE14" t="str">
        <v>Vehicle Recovery</v>
      </c>
    </row>
    <row r="15" spans="1:32" x14ac:dyDescent="0.25">
      <c r="B15" t="str">
        <v>Paint &amp; Finishing</v>
      </c>
      <c r="I15" t="str">
        <v>Statutory Education Services</v>
      </c>
      <c r="K15" t="str">
        <v>Removals</v>
      </c>
      <c r="L15" t="str">
        <v>Periodicals</v>
      </c>
      <c r="Y15" t="str">
        <v>Respite</v>
      </c>
    </row>
    <row r="16" spans="1:32" x14ac:dyDescent="0.25">
      <c r="B16" t="str">
        <v>Plumbing</v>
      </c>
      <c r="I16" t="str">
        <v>Supplies</v>
      </c>
      <c r="K16" t="str">
        <v>Reprographics</v>
      </c>
      <c r="L16" t="str">
        <v>Refund</v>
      </c>
      <c r="Y16" t="str">
        <v>Services for Carers</v>
      </c>
    </row>
    <row r="17" spans="2:25" x14ac:dyDescent="0.25">
      <c r="B17" t="str">
        <v>Roofing</v>
      </c>
      <c r="K17" t="str">
        <v>Retail</v>
      </c>
      <c r="L17" t="str">
        <v>Rents</v>
      </c>
      <c r="Y17" t="str">
        <v>Shared Lives</v>
      </c>
    </row>
    <row r="18" spans="2:25" x14ac:dyDescent="0.25">
      <c r="B18" t="str">
        <v>Signage</v>
      </c>
      <c r="K18" t="str">
        <v>Room Hire</v>
      </c>
      <c r="Y18" t="str">
        <v>Sheltered Accommodation</v>
      </c>
    </row>
    <row r="19" spans="2:25" x14ac:dyDescent="0.25">
      <c r="B19" t="str">
        <v>Timber</v>
      </c>
      <c r="K19" t="str">
        <v>Security</v>
      </c>
      <c r="Y19" t="str">
        <v>Temporary Accommodation - Unsupported</v>
      </c>
    </row>
    <row r="20" spans="2:25" x14ac:dyDescent="0.25">
      <c r="K20" t="str">
        <v>Storage</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FC851-4090-43E1-8197-4990A02E55D8}">
  <dimension ref="A1:IF18"/>
  <sheetViews>
    <sheetView workbookViewId="0">
      <selection activeCell="D2" sqref="D2"/>
    </sheetView>
  </sheetViews>
  <sheetFormatPr defaultRowHeight="15" x14ac:dyDescent="0.25"/>
  <cols>
    <col min="1" max="1" width="2" bestFit="1" customWidth="1"/>
    <col min="2" max="2" width="14.5703125" bestFit="1" customWidth="1"/>
    <col min="3" max="3" width="11.42578125" bestFit="1" customWidth="1"/>
    <col min="4" max="4" width="29.42578125" bestFit="1" customWidth="1"/>
    <col min="5" max="5" width="23.5703125" bestFit="1" customWidth="1"/>
    <col min="6" max="6" width="34.28515625" bestFit="1" customWidth="1"/>
    <col min="7" max="7" width="8.7109375" bestFit="1" customWidth="1"/>
    <col min="8" max="8" width="6.7109375" bestFit="1" customWidth="1"/>
    <col min="9" max="9" width="9.7109375" bestFit="1" customWidth="1"/>
    <col min="10" max="10" width="25.28515625" bestFit="1" customWidth="1"/>
    <col min="11" max="11" width="21.42578125" bestFit="1" customWidth="1"/>
    <col min="12" max="12" width="8.42578125" bestFit="1" customWidth="1"/>
    <col min="13" max="13" width="34.42578125" bestFit="1" customWidth="1"/>
    <col min="14" max="14" width="11.42578125" bestFit="1" customWidth="1"/>
    <col min="15" max="15" width="20.5703125" bestFit="1" customWidth="1"/>
    <col min="16" max="16" width="10.7109375" bestFit="1" customWidth="1"/>
    <col min="17" max="17" width="5.28515625" bestFit="1" customWidth="1"/>
    <col min="18" max="18" width="7.42578125" bestFit="1" customWidth="1"/>
    <col min="19" max="19" width="16.7109375" bestFit="1" customWidth="1"/>
    <col min="20" max="20" width="10" bestFit="1" customWidth="1"/>
    <col min="21" max="21" width="35.28515625" bestFit="1" customWidth="1"/>
    <col min="22" max="22" width="27.42578125" bestFit="1" customWidth="1"/>
    <col min="23" max="23" width="19.7109375" bestFit="1" customWidth="1"/>
    <col min="24" max="24" width="27.42578125" bestFit="1" customWidth="1"/>
    <col min="25" max="25" width="16.5703125" bestFit="1" customWidth="1"/>
    <col min="26" max="26" width="45.42578125" bestFit="1" customWidth="1"/>
    <col min="27" max="27" width="7.7109375" bestFit="1" customWidth="1"/>
    <col min="28" max="28" width="11" bestFit="1" customWidth="1"/>
    <col min="29" max="29" width="13.5703125" bestFit="1" customWidth="1"/>
    <col min="30" max="30" width="9.28515625" bestFit="1" customWidth="1"/>
    <col min="31" max="31" width="15.7109375" bestFit="1" customWidth="1"/>
    <col min="32" max="33" width="21.42578125" bestFit="1" customWidth="1"/>
    <col min="34" max="34" width="21.28515625" bestFit="1" customWidth="1"/>
    <col min="35" max="35" width="10.7109375" bestFit="1" customWidth="1"/>
    <col min="36" max="36" width="18.7109375" bestFit="1" customWidth="1"/>
    <col min="37" max="37" width="40.42578125" bestFit="1" customWidth="1"/>
    <col min="38" max="38" width="34.28515625" bestFit="1" customWidth="1"/>
    <col min="39" max="39" width="8.42578125" bestFit="1" customWidth="1"/>
    <col min="40" max="40" width="10.7109375" bestFit="1" customWidth="1"/>
    <col min="41" max="41" width="11.7109375" bestFit="1" customWidth="1"/>
    <col min="42" max="42" width="16.42578125" bestFit="1" customWidth="1"/>
    <col min="43" max="43" width="24.7109375" bestFit="1" customWidth="1"/>
    <col min="44" max="44" width="10.28515625" bestFit="1" customWidth="1"/>
    <col min="45" max="45" width="7.7109375" bestFit="1" customWidth="1"/>
    <col min="46" max="46" width="14.7109375" bestFit="1" customWidth="1"/>
    <col min="47" max="47" width="26.42578125" bestFit="1" customWidth="1"/>
    <col min="48" max="48" width="21.42578125" bestFit="1" customWidth="1"/>
    <col min="49" max="49" width="8.42578125" bestFit="1" customWidth="1"/>
    <col min="50" max="50" width="23.5703125" bestFit="1" customWidth="1"/>
    <col min="51" max="51" width="13.5703125" bestFit="1" customWidth="1"/>
    <col min="52" max="52" width="30.7109375" bestFit="1" customWidth="1"/>
    <col min="53" max="53" width="26.28515625" bestFit="1" customWidth="1"/>
    <col min="54" max="54" width="16.5703125" bestFit="1" customWidth="1"/>
    <col min="55" max="55" width="21.42578125" bestFit="1" customWidth="1"/>
    <col min="56" max="56" width="8.28515625" bestFit="1" customWidth="1"/>
    <col min="57" max="57" width="23.28515625" bestFit="1" customWidth="1"/>
    <col min="58" max="58" width="28.5703125" bestFit="1" customWidth="1"/>
    <col min="59" max="59" width="18.5703125" bestFit="1" customWidth="1"/>
    <col min="60" max="60" width="20.5703125" bestFit="1" customWidth="1"/>
    <col min="62" max="62" width="14.5703125" bestFit="1" customWidth="1"/>
    <col min="63" max="63" width="8.42578125" bestFit="1" customWidth="1"/>
    <col min="64" max="64" width="21.42578125" bestFit="1" customWidth="1"/>
    <col min="65" max="65" width="14.7109375" bestFit="1" customWidth="1"/>
    <col min="66" max="66" width="10.42578125" bestFit="1" customWidth="1"/>
    <col min="67" max="67" width="9.5703125" bestFit="1" customWidth="1"/>
    <col min="68" max="68" width="21.42578125" bestFit="1" customWidth="1"/>
    <col min="69" max="69" width="6.42578125" bestFit="1" customWidth="1"/>
    <col min="70" max="70" width="16.7109375" bestFit="1" customWidth="1"/>
    <col min="71" max="71" width="4.5703125" bestFit="1" customWidth="1"/>
    <col min="72" max="72" width="7.28515625" bestFit="1" customWidth="1"/>
    <col min="73" max="73" width="16.42578125" bestFit="1" customWidth="1"/>
    <col min="74" max="74" width="14.42578125" bestFit="1" customWidth="1"/>
    <col min="75" max="75" width="13.5703125" bestFit="1" customWidth="1"/>
    <col min="76" max="76" width="21.42578125" bestFit="1" customWidth="1"/>
    <col min="78" max="78" width="19.28515625" bestFit="1" customWidth="1"/>
    <col min="79" max="79" width="6.5703125" bestFit="1" customWidth="1"/>
    <col min="80" max="80" width="4.42578125" bestFit="1" customWidth="1"/>
    <col min="81" max="81" width="12.5703125" bestFit="1" customWidth="1"/>
    <col min="82" max="82" width="4" bestFit="1" customWidth="1"/>
    <col min="83" max="83" width="15.5703125" bestFit="1" customWidth="1"/>
    <col min="84" max="84" width="14.28515625" bestFit="1" customWidth="1"/>
    <col min="85" max="85" width="13.42578125" bestFit="1" customWidth="1"/>
    <col min="86" max="86" width="14.42578125" bestFit="1" customWidth="1"/>
    <col min="87" max="87" width="21.42578125" bestFit="1" customWidth="1"/>
    <col min="88" max="88" width="24.42578125" bestFit="1" customWidth="1"/>
    <col min="89" max="89" width="21.42578125" bestFit="1" customWidth="1"/>
    <col min="90" max="90" width="9" bestFit="1" customWidth="1"/>
    <col min="91" max="91" width="7.5703125" bestFit="1" customWidth="1"/>
    <col min="92" max="92" width="13.7109375" bestFit="1" customWidth="1"/>
    <col min="93" max="93" width="22.5703125" bestFit="1" customWidth="1"/>
    <col min="94" max="94" width="9.7109375" bestFit="1" customWidth="1"/>
    <col min="95" max="95" width="26.42578125" bestFit="1" customWidth="1"/>
    <col min="96" max="96" width="4.42578125" bestFit="1" customWidth="1"/>
    <col min="97" max="97" width="15.7109375" bestFit="1" customWidth="1"/>
    <col min="98" max="98" width="24.5703125" bestFit="1" customWidth="1"/>
    <col min="99" max="99" width="25.42578125" bestFit="1" customWidth="1"/>
    <col min="100" max="100" width="8.5703125" bestFit="1" customWidth="1"/>
    <col min="101" max="101" width="9" bestFit="1" customWidth="1"/>
    <col min="102" max="102" width="21.42578125" bestFit="1" customWidth="1"/>
    <col min="103" max="103" width="24.28515625" bestFit="1" customWidth="1"/>
    <col min="104" max="104" width="10.7109375" bestFit="1" customWidth="1"/>
    <col min="105" max="105" width="7.7109375" bestFit="1" customWidth="1"/>
    <col min="106" max="106" width="14" bestFit="1" customWidth="1"/>
    <col min="107" max="107" width="16.5703125" bestFit="1" customWidth="1"/>
    <col min="108" max="108" width="35.7109375" bestFit="1" customWidth="1"/>
    <col min="109" max="109" width="13.7109375" bestFit="1" customWidth="1"/>
    <col min="110" max="110" width="7" bestFit="1" customWidth="1"/>
    <col min="111" max="111" width="12" bestFit="1" customWidth="1"/>
    <col min="112" max="112" width="19.42578125" bestFit="1" customWidth="1"/>
    <col min="113" max="113" width="12" bestFit="1" customWidth="1"/>
    <col min="114" max="114" width="13.5703125" bestFit="1" customWidth="1"/>
    <col min="115" max="115" width="21.28515625" bestFit="1" customWidth="1"/>
    <col min="116" max="116" width="21.42578125" bestFit="1" customWidth="1"/>
    <col min="117" max="117" width="7.28515625" bestFit="1" customWidth="1"/>
    <col min="118" max="118" width="9" bestFit="1" customWidth="1"/>
    <col min="119" max="119" width="12.7109375" bestFit="1" customWidth="1"/>
    <col min="120" max="122" width="21.42578125" bestFit="1" customWidth="1"/>
    <col min="123" max="123" width="14.7109375" bestFit="1" customWidth="1"/>
    <col min="124" max="124" width="9.28515625" bestFit="1" customWidth="1"/>
    <col min="125" max="125" width="25.28515625" bestFit="1" customWidth="1"/>
    <col min="126" max="126" width="19.7109375" bestFit="1" customWidth="1"/>
    <col min="127" max="127" width="45.42578125" bestFit="1" customWidth="1"/>
    <col min="128" max="128" width="10" bestFit="1" customWidth="1"/>
    <col min="129" max="129" width="13.5703125" bestFit="1" customWidth="1"/>
    <col min="130" max="130" width="21.42578125" bestFit="1" customWidth="1"/>
    <col min="131" max="131" width="29" bestFit="1" customWidth="1"/>
    <col min="132" max="132" width="26.28515625" bestFit="1" customWidth="1"/>
    <col min="133" max="133" width="29.42578125" bestFit="1" customWidth="1"/>
    <col min="134" max="134" width="13.7109375" bestFit="1" customWidth="1"/>
    <col min="135" max="135" width="21.42578125" bestFit="1" customWidth="1"/>
    <col min="136" max="136" width="10" bestFit="1" customWidth="1"/>
    <col min="137" max="137" width="17" bestFit="1" customWidth="1"/>
    <col min="138" max="138" width="16.7109375" bestFit="1" customWidth="1"/>
    <col min="139" max="139" width="14.42578125" bestFit="1" customWidth="1"/>
    <col min="140" max="141" width="21.42578125" bestFit="1" customWidth="1"/>
    <col min="142" max="142" width="5.28515625" bestFit="1" customWidth="1"/>
    <col min="143" max="143" width="17.5703125" bestFit="1" customWidth="1"/>
    <col min="144" max="144" width="21.5703125" bestFit="1" customWidth="1"/>
    <col min="145" max="145" width="13.7109375" bestFit="1" customWidth="1"/>
    <col min="146" max="146" width="9.7109375" bestFit="1" customWidth="1"/>
    <col min="147" max="147" width="7.7109375" bestFit="1" customWidth="1"/>
    <col min="148" max="148" width="19.42578125" bestFit="1" customWidth="1"/>
    <col min="149" max="149" width="38.42578125" bestFit="1" customWidth="1"/>
    <col min="150" max="150" width="8.42578125" bestFit="1" customWidth="1"/>
    <col min="151" max="151" width="18.5703125" bestFit="1" customWidth="1"/>
    <col min="152" max="152" width="7.42578125" bestFit="1" customWidth="1"/>
    <col min="153" max="153" width="7.28515625" bestFit="1" customWidth="1"/>
    <col min="154" max="154" width="11.5703125" bestFit="1" customWidth="1"/>
    <col min="155" max="155" width="8.28515625" bestFit="1" customWidth="1"/>
    <col min="156" max="156" width="27.5703125" bestFit="1" customWidth="1"/>
    <col min="157" max="157" width="28.28515625" bestFit="1" customWidth="1"/>
    <col min="158" max="158" width="8" bestFit="1" customWidth="1"/>
    <col min="159" max="159" width="19.42578125" bestFit="1" customWidth="1"/>
    <col min="160" max="163" width="21.42578125" bestFit="1" customWidth="1"/>
    <col min="164" max="164" width="12.5703125" bestFit="1" customWidth="1"/>
    <col min="165" max="165" width="23" bestFit="1" customWidth="1"/>
    <col min="166" max="166" width="6.7109375" bestFit="1" customWidth="1"/>
    <col min="168" max="168" width="5.5703125" bestFit="1" customWidth="1"/>
    <col min="169" max="169" width="19.42578125" bestFit="1" customWidth="1"/>
    <col min="170" max="170" width="12.5703125" bestFit="1" customWidth="1"/>
    <col min="171" max="171" width="34" bestFit="1" customWidth="1"/>
    <col min="172" max="172" width="21.42578125" bestFit="1" customWidth="1"/>
    <col min="173" max="173" width="5.5703125" bestFit="1" customWidth="1"/>
    <col min="174" max="174" width="25.42578125" bestFit="1" customWidth="1"/>
    <col min="175" max="175" width="13.28515625" bestFit="1" customWidth="1"/>
    <col min="176" max="176" width="7.42578125" bestFit="1" customWidth="1"/>
    <col min="177" max="177" width="9.5703125" bestFit="1" customWidth="1"/>
    <col min="178" max="178" width="11.7109375" bestFit="1" customWidth="1"/>
    <col min="179" max="179" width="18.28515625" bestFit="1" customWidth="1"/>
    <col min="180" max="180" width="23.5703125" bestFit="1" customWidth="1"/>
    <col min="181" max="181" width="13.5703125" bestFit="1" customWidth="1"/>
    <col min="182" max="182" width="21.42578125" bestFit="1" customWidth="1"/>
    <col min="183" max="183" width="12.7109375" bestFit="1" customWidth="1"/>
    <col min="184" max="184" width="49.5703125" bestFit="1" customWidth="1"/>
    <col min="185" max="185" width="21.42578125" bestFit="1" customWidth="1"/>
    <col min="187" max="187" width="11" bestFit="1" customWidth="1"/>
    <col min="188" max="188" width="22.7109375" bestFit="1" customWidth="1"/>
    <col min="189" max="189" width="7.28515625" bestFit="1" customWidth="1"/>
    <col min="190" max="190" width="14.28515625" bestFit="1" customWidth="1"/>
    <col min="191" max="191" width="21.42578125" bestFit="1" customWidth="1"/>
    <col min="192" max="192" width="11" bestFit="1" customWidth="1"/>
    <col min="193" max="193" width="13.7109375" bestFit="1" customWidth="1"/>
    <col min="194" max="194" width="22.5703125" bestFit="1" customWidth="1"/>
    <col min="195" max="195" width="13.7109375" bestFit="1" customWidth="1"/>
    <col min="196" max="196" width="9.42578125" bestFit="1" customWidth="1"/>
    <col min="197" max="197" width="32.7109375" bestFit="1" customWidth="1"/>
    <col min="198" max="198" width="15.42578125" bestFit="1" customWidth="1"/>
    <col min="199" max="199" width="13.28515625" bestFit="1" customWidth="1"/>
    <col min="200" max="200" width="42.5703125" bestFit="1" customWidth="1"/>
    <col min="201" max="201" width="15.42578125" bestFit="1" customWidth="1"/>
    <col min="202" max="202" width="34.42578125" bestFit="1" customWidth="1"/>
    <col min="203" max="203" width="24.42578125" bestFit="1" customWidth="1"/>
    <col min="204" max="204" width="16.7109375" bestFit="1" customWidth="1"/>
    <col min="205" max="205" width="13.5703125" bestFit="1" customWidth="1"/>
    <col min="206" max="206" width="7.28515625" bestFit="1" customWidth="1"/>
    <col min="207" max="207" width="15.42578125" bestFit="1" customWidth="1"/>
    <col min="208" max="208" width="21.42578125" bestFit="1" customWidth="1"/>
    <col min="209" max="209" width="24.42578125" bestFit="1" customWidth="1"/>
    <col min="210" max="212" width="21.42578125" bestFit="1" customWidth="1"/>
    <col min="213" max="213" width="31.7109375" bestFit="1" customWidth="1"/>
    <col min="214" max="214" width="15.5703125" bestFit="1" customWidth="1"/>
    <col min="215" max="215" width="45.42578125" bestFit="1" customWidth="1"/>
    <col min="216" max="216" width="19.28515625" bestFit="1" customWidth="1"/>
    <col min="217" max="218" width="21.42578125" bestFit="1" customWidth="1"/>
    <col min="219" max="219" width="22.5703125" bestFit="1" customWidth="1"/>
    <col min="220" max="220" width="36.5703125" bestFit="1" customWidth="1"/>
    <col min="221" max="221" width="18.28515625" bestFit="1" customWidth="1"/>
    <col min="222" max="222" width="31" bestFit="1" customWidth="1"/>
    <col min="223" max="223" width="6.5703125" bestFit="1" customWidth="1"/>
    <col min="224" max="224" width="21.42578125" bestFit="1" customWidth="1"/>
    <col min="225" max="225" width="12.7109375" bestFit="1" customWidth="1"/>
    <col min="226" max="227" width="21.42578125" bestFit="1" customWidth="1"/>
    <col min="228" max="228" width="20.5703125" bestFit="1" customWidth="1"/>
    <col min="229" max="229" width="13.28515625" bestFit="1" customWidth="1"/>
    <col min="230" max="230" width="22" bestFit="1" customWidth="1"/>
    <col min="231" max="231" width="15" bestFit="1" customWidth="1"/>
    <col min="232" max="232" width="27" bestFit="1" customWidth="1"/>
    <col min="233" max="233" width="6.42578125" bestFit="1" customWidth="1"/>
    <col min="234" max="234" width="25.28515625" bestFit="1" customWidth="1"/>
    <col min="235" max="235" width="26.28515625" bestFit="1" customWidth="1"/>
    <col min="236" max="236" width="6.28515625" bestFit="1" customWidth="1"/>
    <col min="237" max="237" width="27.28515625" bestFit="1" customWidth="1"/>
    <col min="238" max="238" width="16.42578125" bestFit="1" customWidth="1"/>
    <col min="239" max="239" width="12.42578125" bestFit="1" customWidth="1"/>
    <col min="240" max="240" width="31.5703125" bestFit="1" customWidth="1"/>
  </cols>
  <sheetData>
    <row r="1" spans="1:240" x14ac:dyDescent="0.25">
      <c r="A1" t="str" cm="1">
        <f t="array" ref="A1:IF1">TRANSPOSE(_xlfn._xlws.SORT(_xlfn.UNIQUE(_xlfn._xlws.FILTER(ProclassTbl[Level 2],ProclassTbl[Level 1]&lt;&gt;0))))</f>
        <v/>
      </c>
      <c r="B1" t="str">
        <v>Accommodation</v>
      </c>
      <c r="C1" t="str">
        <v>Accountancy</v>
      </c>
      <c r="D1" t="str">
        <v>Adult &amp; Further Education Services</v>
      </c>
      <c r="E1" t="str">
        <v>Advertising</v>
      </c>
      <c r="F1" t="str">
        <v>Advice, Advocacy &amp; Counselling Services</v>
      </c>
      <c r="G1" t="str">
        <v>Advocacy</v>
      </c>
      <c r="H1" t="str">
        <v>Agency</v>
      </c>
      <c r="I1" t="str">
        <v>Aggregates</v>
      </c>
      <c r="J1" t="str">
        <v>Alcohol &amp; Drug Rehabilitation</v>
      </c>
      <c r="K1" t="str">
        <v>Animal Services</v>
      </c>
      <c r="L1" t="str">
        <v>Architect</v>
      </c>
      <c r="M1" t="str">
        <v>Arms Length Management Organisations</v>
      </c>
      <c r="N1" t="str">
        <v>Arts &amp; Crafts</v>
      </c>
      <c r="O1" t="str">
        <v>Asylum Seekers Services</v>
      </c>
      <c r="P1" t="str">
        <v>Audio Visual</v>
      </c>
      <c r="Q1" t="str">
        <v>Audit</v>
      </c>
      <c r="R1" t="str">
        <v>Banking</v>
      </c>
      <c r="S1" t="str">
        <v>Banquet &amp; Catering</v>
      </c>
      <c r="T1" t="str">
        <v>Bathrooms</v>
      </c>
      <c r="U1" t="str">
        <v>Bituminous Materials &amp; Surface Dressings</v>
      </c>
      <c r="V1" t="str">
        <v>Black &amp; Minority Ethnic Services</v>
      </c>
      <c r="W1" t="str">
        <v>Body Transport Service</v>
      </c>
      <c r="X1" t="str">
        <v>Buildings</v>
      </c>
      <c r="Y1" t="str">
        <v>Burial &amp; Cremation</v>
      </c>
      <c r="Z1" t="str">
        <v>Bus &amp; Coach Services</v>
      </c>
      <c r="AA1" t="str">
        <v>Business</v>
      </c>
      <c r="AB1" t="str">
        <v>Call Systems</v>
      </c>
      <c r="AC1" t="str">
        <v>Cash Collection</v>
      </c>
      <c r="AD1" t="str">
        <v>Chemicals</v>
      </c>
      <c r="AE1" t="str">
        <v>Childrens &amp; Adults</v>
      </c>
      <c r="AF1" t="str">
        <v>Cleaning Materials</v>
      </c>
      <c r="AG1" t="str">
        <v>Cleaning Service</v>
      </c>
      <c r="AH1" t="str">
        <v>Closed-Circuit Television</v>
      </c>
      <c r="AI1" t="str">
        <v>Commercial</v>
      </c>
      <c r="AJ1" t="str">
        <v>Commercial Furniture</v>
      </c>
      <c r="AK1" t="str">
        <v>Community Based Services</v>
      </c>
      <c r="AL1" t="str">
        <v>Concessionary Fares &amp; Subsidized Travel</v>
      </c>
      <c r="AM1" t="str">
        <v>Concrete</v>
      </c>
      <c r="AN1" t="str">
        <v>Consultancy</v>
      </c>
      <c r="AO1" t="str">
        <v>Consumables</v>
      </c>
      <c r="AP1" t="str">
        <v>Corporate Services</v>
      </c>
      <c r="AQ1" t="str">
        <v>Council Tax &amp; Business Rates</v>
      </c>
      <c r="AR1" t="str">
        <v>Counselling</v>
      </c>
      <c r="AS1" t="str">
        <v>Couriers</v>
      </c>
      <c r="AT1" t="str">
        <v>Creative Services</v>
      </c>
      <c r="AU1" t="str">
        <v>Credit Services</v>
      </c>
      <c r="AV1" t="str">
        <v>Cycles</v>
      </c>
      <c r="AW1" t="str">
        <v>Day Care</v>
      </c>
      <c r="AX1" t="str">
        <v>Debt Collection &amp; Recovery</v>
      </c>
      <c r="AY1" t="str">
        <v>Direct Payment</v>
      </c>
      <c r="AZ1" t="str">
        <v>Disabled Children</v>
      </c>
      <c r="BA1" t="str">
        <v>Document Archiving &amp; Storage</v>
      </c>
      <c r="BB1" t="str">
        <v>Domestic Furniture</v>
      </c>
      <c r="BC1" t="str">
        <v>Domiciliary Care</v>
      </c>
      <c r="BD1" t="str">
        <v>Drainage</v>
      </c>
      <c r="BE1" t="str">
        <v>Drugs &amp; Pharmacy Services</v>
      </c>
      <c r="BF1" t="str">
        <v>Early Intervention Health Services</v>
      </c>
      <c r="BG1" t="str">
        <v>Educational Furniture</v>
      </c>
      <c r="BH1" t="str">
        <v>Educational Placements</v>
      </c>
      <c r="BI1" t="str">
        <v>Efficiency</v>
      </c>
      <c r="BJ1" t="str">
        <v>Election Services</v>
      </c>
      <c r="BK1" t="str">
        <v>Electrical</v>
      </c>
      <c r="BL1" t="str">
        <v>Electricity</v>
      </c>
      <c r="BM1" t="str">
        <v>Energy Efficiency</v>
      </c>
      <c r="BN1" t="str">
        <v>Engineering</v>
      </c>
      <c r="BO1" t="str">
        <v>Equipment</v>
      </c>
      <c r="BP1" t="str">
        <v>Equipment &amp; Utensils</v>
      </c>
      <c r="BQ1" t="str">
        <v>Events</v>
      </c>
      <c r="BR1" t="str">
        <v>Examinational Fees</v>
      </c>
      <c r="BS1" t="str">
        <v>Fees</v>
      </c>
      <c r="BT1" t="str">
        <v>Fencing</v>
      </c>
      <c r="BU1" t="str">
        <v>Fleet Management</v>
      </c>
      <c r="BV1" t="str">
        <v>Floating Support</v>
      </c>
      <c r="BW1" t="str">
        <v>Floor Coverings</v>
      </c>
      <c r="BX1" t="str">
        <v>Food &amp; Beverages</v>
      </c>
      <c r="BY1" t="str">
        <v>Footwear</v>
      </c>
      <c r="BZ1" t="str">
        <v>Forensic &amp; Laboratory</v>
      </c>
      <c r="CA1" t="str">
        <v>Freight</v>
      </c>
      <c r="CB1" t="str">
        <v>Fuel</v>
      </c>
      <c r="CC1" t="str">
        <v>Games &amp; Toys</v>
      </c>
      <c r="CD1" t="str">
        <v>Gas</v>
      </c>
      <c r="CE1" t="str">
        <v>General Materials</v>
      </c>
      <c r="CF1" t="str">
        <v>General Support</v>
      </c>
      <c r="CG1" t="str">
        <v>Glazing / Doors</v>
      </c>
      <c r="CH1" t="str">
        <v>Graffiti Removal</v>
      </c>
      <c r="CI1" t="str">
        <v>Grants</v>
      </c>
      <c r="CJ1" t="str">
        <v>Guard Rails &amp; Safety Fencing</v>
      </c>
      <c r="CK1" t="str">
        <v>Hand Tools</v>
      </c>
      <c r="CL1" t="str">
        <v>Hardware</v>
      </c>
      <c r="CM1" t="str">
        <v>Haulage</v>
      </c>
      <c r="CN1" t="str">
        <v>Health &amp; Safety</v>
      </c>
      <c r="CO1" t="str">
        <v>Heating &amp; Air Conditioning</v>
      </c>
      <c r="CP1" t="str">
        <v>Heating Oil</v>
      </c>
      <c r="CQ1" t="str">
        <v>Heavy Construction Equipment</v>
      </c>
      <c r="CR1" t="str">
        <v>Hire</v>
      </c>
      <c r="CS1" t="str">
        <v>Homeless Support</v>
      </c>
      <c r="CT1" t="str">
        <v>Housing Association Services</v>
      </c>
      <c r="CU1" t="str">
        <v>Independent Supported Living</v>
      </c>
      <c r="CV1" t="str">
        <v>Industrial</v>
      </c>
      <c r="CW1" t="str">
        <v>Insulation</v>
      </c>
      <c r="CX1" t="str">
        <v>Insurance</v>
      </c>
      <c r="CY1" t="str">
        <v>Interpretation &amp; Translation</v>
      </c>
      <c r="CZ1" t="str">
        <v>Investments</v>
      </c>
      <c r="DA1" t="str">
        <v>Kitchens</v>
      </c>
      <c r="DB1" t="str">
        <v>Land Protection</v>
      </c>
      <c r="DC1" t="str">
        <v>Laundry Equipment</v>
      </c>
      <c r="DD1" t="str">
        <v>Laundry Equipment Repair &amp; Maintenance</v>
      </c>
      <c r="DE1" t="str">
        <v>Laundry Service</v>
      </c>
      <c r="DF1" t="str">
        <v>Leasing</v>
      </c>
      <c r="DG1" t="str">
        <v>Legal Opinion</v>
      </c>
      <c r="DH1" t="str">
        <v>Letting / Estate Agents</v>
      </c>
      <c r="DI1" t="str">
        <v>Library Books</v>
      </c>
      <c r="DJ1" t="str">
        <v>Library Services</v>
      </c>
      <c r="DK1" t="str">
        <v>Licensing / Accreditation</v>
      </c>
      <c r="DL1" t="str">
        <v>Lifts</v>
      </c>
      <c r="DM1" t="str">
        <v>Lighting</v>
      </c>
      <c r="DN1" t="str">
        <v>Literature</v>
      </c>
      <c r="DO1" t="str">
        <v>Machine Tools</v>
      </c>
      <c r="DP1" t="str">
        <v>Maintenance &amp; Support</v>
      </c>
      <c r="DQ1" t="str">
        <v>Management</v>
      </c>
      <c r="DR1" t="str">
        <v>Manufacturing Services</v>
      </c>
      <c r="DS1" t="str">
        <v>Market Research</v>
      </c>
      <c r="DT1" t="str">
        <v>Marketing</v>
      </c>
      <c r="DU1" t="str">
        <v>Memberships &amp; Subscriptions</v>
      </c>
      <c r="DV1" t="str">
        <v>Mental Health Services</v>
      </c>
      <c r="DW1" t="str">
        <v>Minibus Services</v>
      </c>
      <c r="DX1" t="str">
        <v>Monitoring</v>
      </c>
      <c r="DY1" t="str">
        <v>Museums &amp; Art</v>
      </c>
      <c r="DZ1" t="str">
        <v>Not Elsewhere Classified</v>
      </c>
      <c r="EA1" t="str">
        <v>Nursing &amp; Residential Care Homes</v>
      </c>
      <c r="EB1" t="str">
        <v>Occupational Therapy Services</v>
      </c>
      <c r="EC1" t="str">
        <v>Office &amp; Reprographics Equipment</v>
      </c>
      <c r="ED1" t="str">
        <v>Office Furniture</v>
      </c>
      <c r="EE1" t="str">
        <v>Open Spaces</v>
      </c>
      <c r="EF1" t="str">
        <v>Operations</v>
      </c>
      <c r="EG1" t="str">
        <v>Organised Activities</v>
      </c>
      <c r="EH1" t="str">
        <v>Outsourced Service</v>
      </c>
      <c r="EI1" t="str">
        <v>Paint &amp; Finishing</v>
      </c>
      <c r="EJ1" t="str">
        <v>Paper Products</v>
      </c>
      <c r="EK1" t="str">
        <v>Parking</v>
      </c>
      <c r="EL1" t="str">
        <v>Parts</v>
      </c>
      <c r="EM1" t="str">
        <v>Paving &amp; Kerbstones</v>
      </c>
      <c r="EN1" t="str">
        <v>Pension Funds &amp; Services</v>
      </c>
      <c r="EO1" t="str">
        <v>Performing Arts</v>
      </c>
      <c r="EP1" t="str">
        <v>Periodicals</v>
      </c>
      <c r="EQ1" t="str">
        <v>Planning</v>
      </c>
      <c r="ER1" t="str">
        <v>Playground Equipment</v>
      </c>
      <c r="ES1" t="str">
        <v>Playground Equipment Repair &amp; Maintenance</v>
      </c>
      <c r="ET1" t="str">
        <v>Plumbing</v>
      </c>
      <c r="EU1" t="str">
        <v>Portable Building Hire</v>
      </c>
      <c r="EV1" t="str">
        <v>Postage</v>
      </c>
      <c r="EW1" t="str">
        <v>Printing</v>
      </c>
      <c r="EX1" t="str">
        <v>Procurement</v>
      </c>
      <c r="EY1" t="str">
        <v>Products</v>
      </c>
      <c r="EZ1" t="str">
        <v>Professional &amp; Advisory Services</v>
      </c>
      <c r="FA1" t="str">
        <v>Professional Musical Instruments</v>
      </c>
      <c r="FB1" t="str">
        <v>Property</v>
      </c>
      <c r="FC1" t="str">
        <v>Property Management</v>
      </c>
      <c r="FD1" t="str">
        <v>Protective</v>
      </c>
      <c r="FE1" t="str">
        <v>Public Health</v>
      </c>
      <c r="FF1" t="str">
        <v>Public Relations &amp; Image</v>
      </c>
      <c r="FG1" t="str">
        <v>Publishing Services</v>
      </c>
      <c r="FH1" t="str">
        <v>Raw Materials</v>
      </c>
      <c r="FI1" t="str">
        <v>Recruitment &amp; Assessment</v>
      </c>
      <c r="FJ1" t="str">
        <v>Refund</v>
      </c>
      <c r="FK1" t="str">
        <v>Removals</v>
      </c>
      <c r="FL1" t="str">
        <v>Rents</v>
      </c>
      <c r="FM1" t="str">
        <v>Repair &amp; Maintenance</v>
      </c>
      <c r="FN1" t="str">
        <v>Reprographics</v>
      </c>
      <c r="FO1" t="str">
        <v>Residential Services</v>
      </c>
      <c r="FP1" t="str">
        <v>Respite</v>
      </c>
      <c r="FQ1" t="str">
        <v>Retail</v>
      </c>
      <c r="FR1" t="str">
        <v>Roads</v>
      </c>
      <c r="FS1" t="str">
        <v>Rock Salt / Grit</v>
      </c>
      <c r="FT1" t="str">
        <v>Roofing</v>
      </c>
      <c r="FU1" t="str">
        <v>Room Hire</v>
      </c>
      <c r="FV1" t="str">
        <v>School Books</v>
      </c>
      <c r="FW1" t="str">
        <v>School Meals Service</v>
      </c>
      <c r="FX1" t="str">
        <v>School Musical Instruments</v>
      </c>
      <c r="FY1" t="str">
        <v>School Services</v>
      </c>
      <c r="FZ1" t="str">
        <v>Security</v>
      </c>
      <c r="GA1" t="str">
        <v>Seeds &amp; Plants</v>
      </c>
      <c r="GB1" t="str">
        <v>Services</v>
      </c>
      <c r="GC1" t="str">
        <v>Services for Carers</v>
      </c>
      <c r="GD1" t="str">
        <v>Sewerage</v>
      </c>
      <c r="GE1" t="str">
        <v>Shared Lives</v>
      </c>
      <c r="GF1" t="str">
        <v>Sheltered Accommodation</v>
      </c>
      <c r="GG1" t="str">
        <v>Signage</v>
      </c>
      <c r="GH1" t="str">
        <v>Signage &amp; Livery</v>
      </c>
      <c r="GI1" t="str">
        <v>Social Care</v>
      </c>
      <c r="GJ1" t="str">
        <v>Social Policy</v>
      </c>
      <c r="GK1" t="str">
        <v>Soft Furnishings</v>
      </c>
      <c r="GL1" t="str">
        <v>Software</v>
      </c>
      <c r="GM1" t="str">
        <v>Soils &amp; Dressing</v>
      </c>
      <c r="GN1" t="str">
        <v>Solid Fuels</v>
      </c>
      <c r="GO1" t="str">
        <v>Specialist Needs</v>
      </c>
      <c r="GP1" t="str">
        <v>Specialist Support</v>
      </c>
      <c r="GQ1" t="str">
        <v>Sport &amp; Fitness</v>
      </c>
      <c r="GR1" t="str">
        <v>Sports &amp; Playground &amp; Pool Repair &amp; Maintenance</v>
      </c>
      <c r="GS1" t="str">
        <v>Sports Equipment</v>
      </c>
      <c r="GT1" t="str">
        <v>Sports Equipment Repair &amp; Maintenance</v>
      </c>
      <c r="GU1" t="str">
        <v>Statutory Education Services</v>
      </c>
      <c r="GV1" t="str">
        <v>Stock Management</v>
      </c>
      <c r="GW1" t="str">
        <v>Stones &amp; Rocks</v>
      </c>
      <c r="GX1" t="str">
        <v>Storage</v>
      </c>
      <c r="GY1" t="str">
        <v>Strategic Planning</v>
      </c>
      <c r="GZ1" t="str">
        <v>Street Cleansing</v>
      </c>
      <c r="HA1" t="str">
        <v>Street Furniture &amp; Ironworks</v>
      </c>
      <c r="HB1" t="str">
        <v>Street Lighting</v>
      </c>
      <c r="HC1" t="str">
        <v>Sundries</v>
      </c>
      <c r="HD1" t="str">
        <v>Supplies</v>
      </c>
      <c r="HE1" t="str">
        <v>Support Services &amp; Advocacy Services</v>
      </c>
      <c r="HF1" t="str">
        <v>Takeaway Service</v>
      </c>
      <c r="HG1" t="str">
        <v>Taxi Services</v>
      </c>
      <c r="HH1" t="str">
        <v>Technical &amp; Feasibility</v>
      </c>
      <c r="HI1" t="str">
        <v>Technical Equipment</v>
      </c>
      <c r="HJ1" t="str">
        <v>Telecommunications</v>
      </c>
      <c r="HK1" t="str">
        <v>Temporary &amp; Agency Staff</v>
      </c>
      <c r="HL1" t="str">
        <v>Temporary Accommodation - Unsupported</v>
      </c>
      <c r="HM1" t="str">
        <v>Tenants Associations</v>
      </c>
      <c r="HN1" t="str">
        <v>Testing &amp; Inspection</v>
      </c>
      <c r="HO1" t="str">
        <v>Timber</v>
      </c>
      <c r="HP1" t="str">
        <v>Tools &amp; Equipment</v>
      </c>
      <c r="HQ1" t="str">
        <v>Traffic Control</v>
      </c>
      <c r="HR1" t="str">
        <v>Training &amp; Conferences</v>
      </c>
      <c r="HS1" t="str">
        <v>Travel &amp; Subsistence</v>
      </c>
      <c r="HT1" t="str">
        <v>Tree Surgery / Trimming</v>
      </c>
      <c r="HU1" t="str">
        <v>Trees &amp; Shrubs</v>
      </c>
      <c r="HV1" t="str">
        <v>Uniforms</v>
      </c>
      <c r="HW1" t="str">
        <v>Vehicle Recovery</v>
      </c>
      <c r="HX1" t="str">
        <v>Vending Machines &amp; Dispensers</v>
      </c>
      <c r="HY1" t="str">
        <v>Verges</v>
      </c>
      <c r="HZ1" t="str">
        <v>Washroom Sanitation Service</v>
      </c>
      <c r="IA1" t="str">
        <v>Waste Management</v>
      </c>
      <c r="IB1" t="str">
        <v>Water</v>
      </c>
      <c r="IC1" t="str">
        <v>Water Assessment &amp; Treatment</v>
      </c>
      <c r="ID1" t="str">
        <v>Weather Forecasts</v>
      </c>
      <c r="IE1" t="str">
        <v>Weed Control</v>
      </c>
      <c r="IF1" t="str">
        <v>Youth Services</v>
      </c>
    </row>
    <row r="2" spans="1:240" x14ac:dyDescent="0.25">
      <c r="A2" t="str" cm="1">
        <f t="array" ref="A2">_xlfn._xlws.SORT(_xlfn.UNIQUE(_xlfn._xlws.FILTER(ProclassTbl[Level 3], (ProclassTbl[Level 2]=A1)*(ProclassTbl[Level 3]&lt;&gt;"")*(ProclassTbl[Level 3]&lt;&gt;0), "")))</f>
        <v/>
      </c>
      <c r="B2" t="str" cm="1">
        <f t="array" ref="B2">_xlfn._xlws.SORT(_xlfn.UNIQUE(_xlfn._xlws.FILTER(ProclassTbl[Level 3], (ProclassTbl[Level 2]=B1)*(ProclassTbl[Level 3]&lt;&gt;"")*(ProclassTbl[Level 3]&lt;&gt;0), "")))</f>
        <v/>
      </c>
      <c r="C2" t="str" cm="1">
        <f t="array" ref="C2">_xlfn._xlws.SORT(_xlfn.UNIQUE(_xlfn._xlws.FILTER(ProclassTbl[Level 3], (ProclassTbl[Level 2]=C1)*(ProclassTbl[Level 3]&lt;&gt;"")*(ProclassTbl[Level 3]&lt;&gt;0), "")))</f>
        <v/>
      </c>
      <c r="D2" t="str" cm="1">
        <f t="array" ref="D2">_xlfn._xlws.SORT(_xlfn.UNIQUE(_xlfn._xlws.FILTER(ProclassTbl[Level 3], (ProclassTbl[Level 2]=D1)*(ProclassTbl[Level 3]&lt;&gt;"")*(ProclassTbl[Level 3]&lt;&gt;0), "")))</f>
        <v/>
      </c>
      <c r="E2" t="str" cm="1">
        <f t="array" ref="E2:E4">_xlfn._xlws.SORT(_xlfn.UNIQUE(_xlfn._xlws.FILTER(ProclassTbl[Level 3], (ProclassTbl[Level 2]=E1)*(ProclassTbl[Level 3]&lt;&gt;"")*(ProclassTbl[Level 3]&lt;&gt;0), "")))</f>
        <v>Not Elsewhere Classified</v>
      </c>
      <c r="F2" t="str" cm="1">
        <f t="array" ref="F2">_xlfn._xlws.SORT(_xlfn.UNIQUE(_xlfn._xlws.FILTER(ProclassTbl[Level 3], (ProclassTbl[Level 2]=F1)*(ProclassTbl[Level 3]&lt;&gt;"")*(ProclassTbl[Level 3]&lt;&gt;0), "")))</f>
        <v/>
      </c>
      <c r="G2" t="str" cm="1">
        <f t="array" ref="G2">_xlfn._xlws.SORT(_xlfn.UNIQUE(_xlfn._xlws.FILTER(ProclassTbl[Level 3], (ProclassTbl[Level 2]=G1)*(ProclassTbl[Level 3]&lt;&gt;"")*(ProclassTbl[Level 3]&lt;&gt;0), "")))</f>
        <v/>
      </c>
      <c r="H2" t="str" cm="1">
        <f t="array" ref="H2">_xlfn._xlws.SORT(_xlfn.UNIQUE(_xlfn._xlws.FILTER(ProclassTbl[Level 3], (ProclassTbl[Level 2]=H1)*(ProclassTbl[Level 3]&lt;&gt;"")*(ProclassTbl[Level 3]&lt;&gt;0), "")))</f>
        <v/>
      </c>
      <c r="I2" t="str" cm="1">
        <f t="array" ref="I2">_xlfn._xlws.SORT(_xlfn.UNIQUE(_xlfn._xlws.FILTER(ProclassTbl[Level 3], (ProclassTbl[Level 2]=I1)*(ProclassTbl[Level 3]&lt;&gt;"")*(ProclassTbl[Level 3]&lt;&gt;0), "")))</f>
        <v/>
      </c>
      <c r="J2" t="str" cm="1">
        <f t="array" ref="J2">_xlfn._xlws.SORT(_xlfn.UNIQUE(_xlfn._xlws.FILTER(ProclassTbl[Level 3], (ProclassTbl[Level 2]=J1)*(ProclassTbl[Level 3]&lt;&gt;"")*(ProclassTbl[Level 3]&lt;&gt;0), "")))</f>
        <v/>
      </c>
      <c r="K2" t="str" cm="1">
        <f t="array" ref="K2:K6">_xlfn._xlws.SORT(_xlfn.UNIQUE(_xlfn._xlws.FILTER(ProclassTbl[Level 3], (ProclassTbl[Level 2]=K1)*(ProclassTbl[Level 3]&lt;&gt;"")*(ProclassTbl[Level 3]&lt;&gt;0), "")))</f>
        <v>Kennel Services</v>
      </c>
      <c r="L2" t="str" cm="1">
        <f t="array" ref="L2">_xlfn._xlws.SORT(_xlfn.UNIQUE(_xlfn._xlws.FILTER(ProclassTbl[Level 3], (ProclassTbl[Level 2]=L1)*(ProclassTbl[Level 3]&lt;&gt;"")*(ProclassTbl[Level 3]&lt;&gt;0), "")))</f>
        <v/>
      </c>
      <c r="M2" t="str" cm="1">
        <f t="array" ref="M2">_xlfn._xlws.SORT(_xlfn.UNIQUE(_xlfn._xlws.FILTER(ProclassTbl[Level 3], (ProclassTbl[Level 2]=M1)*(ProclassTbl[Level 3]&lt;&gt;"")*(ProclassTbl[Level 3]&lt;&gt;0), "")))</f>
        <v/>
      </c>
      <c r="N2" t="str" cm="1">
        <f t="array" ref="N2">_xlfn._xlws.SORT(_xlfn.UNIQUE(_xlfn._xlws.FILTER(ProclassTbl[Level 3], (ProclassTbl[Level 2]=N1)*(ProclassTbl[Level 3]&lt;&gt;"")*(ProclassTbl[Level 3]&lt;&gt;0), "")))</f>
        <v/>
      </c>
      <c r="O2" t="str" cm="1">
        <f t="array" ref="O2">_xlfn._xlws.SORT(_xlfn.UNIQUE(_xlfn._xlws.FILTER(ProclassTbl[Level 3], (ProclassTbl[Level 2]=O1)*(ProclassTbl[Level 3]&lt;&gt;"")*(ProclassTbl[Level 3]&lt;&gt;0), "")))</f>
        <v/>
      </c>
      <c r="P2" t="str" cm="1">
        <f t="array" ref="P2">_xlfn._xlws.SORT(_xlfn.UNIQUE(_xlfn._xlws.FILTER(ProclassTbl[Level 3], (ProclassTbl[Level 2]=P1)*(ProclassTbl[Level 3]&lt;&gt;"")*(ProclassTbl[Level 3]&lt;&gt;0), "")))</f>
        <v/>
      </c>
      <c r="Q2" t="str" cm="1">
        <f t="array" ref="Q2">_xlfn._xlws.SORT(_xlfn.UNIQUE(_xlfn._xlws.FILTER(ProclassTbl[Level 3], (ProclassTbl[Level 2]=Q1)*(ProclassTbl[Level 3]&lt;&gt;"")*(ProclassTbl[Level 3]&lt;&gt;0), "")))</f>
        <v/>
      </c>
      <c r="R2" t="str" cm="1">
        <f t="array" ref="R2">_xlfn._xlws.SORT(_xlfn.UNIQUE(_xlfn._xlws.FILTER(ProclassTbl[Level 3], (ProclassTbl[Level 2]=R1)*(ProclassTbl[Level 3]&lt;&gt;"")*(ProclassTbl[Level 3]&lt;&gt;0), "")))</f>
        <v/>
      </c>
      <c r="S2" t="str" cm="1">
        <f t="array" ref="S2">_xlfn._xlws.SORT(_xlfn.UNIQUE(_xlfn._xlws.FILTER(ProclassTbl[Level 3], (ProclassTbl[Level 2]=S1)*(ProclassTbl[Level 3]&lt;&gt;"")*(ProclassTbl[Level 3]&lt;&gt;0), "")))</f>
        <v/>
      </c>
      <c r="T2" t="str" cm="1">
        <f t="array" ref="T2">_xlfn._xlws.SORT(_xlfn.UNIQUE(_xlfn._xlws.FILTER(ProclassTbl[Level 3], (ProclassTbl[Level 2]=T1)*(ProclassTbl[Level 3]&lt;&gt;"")*(ProclassTbl[Level 3]&lt;&gt;0), "")))</f>
        <v/>
      </c>
      <c r="U2" t="str" cm="1">
        <f t="array" ref="U2">_xlfn._xlws.SORT(_xlfn.UNIQUE(_xlfn._xlws.FILTER(ProclassTbl[Level 3], (ProclassTbl[Level 2]=U1)*(ProclassTbl[Level 3]&lt;&gt;"")*(ProclassTbl[Level 3]&lt;&gt;0), "")))</f>
        <v/>
      </c>
      <c r="V2" t="str" cm="1">
        <f t="array" ref="V2">_xlfn._xlws.SORT(_xlfn.UNIQUE(_xlfn._xlws.FILTER(ProclassTbl[Level 3], (ProclassTbl[Level 2]=V1)*(ProclassTbl[Level 3]&lt;&gt;"")*(ProclassTbl[Level 3]&lt;&gt;0), "")))</f>
        <v/>
      </c>
      <c r="W2" t="str" cm="1">
        <f t="array" ref="W2">_xlfn._xlws.SORT(_xlfn.UNIQUE(_xlfn._xlws.FILTER(ProclassTbl[Level 3], (ProclassTbl[Level 2]=W1)*(ProclassTbl[Level 3]&lt;&gt;"")*(ProclassTbl[Level 3]&lt;&gt;0), "")))</f>
        <v/>
      </c>
      <c r="X2" t="str" cm="1">
        <f t="array" ref="X2:X6">_xlfn._xlws.SORT(_xlfn.UNIQUE(_xlfn._xlws.FILTER(ProclassTbl[Level 3], (ProclassTbl[Level 2]=X1)*(ProclassTbl[Level 3]&lt;&gt;"")*(ProclassTbl[Level 3]&lt;&gt;0), "")))</f>
        <v>Construction</v>
      </c>
      <c r="Y2" t="str" cm="1">
        <f t="array" ref="Y2">_xlfn._xlws.SORT(_xlfn.UNIQUE(_xlfn._xlws.FILTER(ProclassTbl[Level 3], (ProclassTbl[Level 2]=Y1)*(ProclassTbl[Level 3]&lt;&gt;"")*(ProclassTbl[Level 3]&lt;&gt;0), "")))</f>
        <v/>
      </c>
      <c r="Z2" t="str" cm="1">
        <f t="array" ref="Z2:Z7">_xlfn._xlws.SORT(_xlfn.UNIQUE(_xlfn._xlws.FILTER(ProclassTbl[Level 3], (ProclassTbl[Level 2]=Z1)*(ProclassTbl[Level 3]&lt;&gt;"")*(ProclassTbl[Level 3]&lt;&gt;0), "")))</f>
        <v>Adult Social Care</v>
      </c>
      <c r="AA2" t="str" cm="1">
        <f t="array" ref="AA2">_xlfn._xlws.SORT(_xlfn.UNIQUE(_xlfn._xlws.FILTER(ProclassTbl[Level 3], (ProclassTbl[Level 2]=AA1)*(ProclassTbl[Level 3]&lt;&gt;"")*(ProclassTbl[Level 3]&lt;&gt;0), "")))</f>
        <v/>
      </c>
      <c r="AB2" t="str" cm="1">
        <f t="array" ref="AB2">_xlfn._xlws.SORT(_xlfn.UNIQUE(_xlfn._xlws.FILTER(ProclassTbl[Level 3], (ProclassTbl[Level 2]=AB1)*(ProclassTbl[Level 3]&lt;&gt;"")*(ProclassTbl[Level 3]&lt;&gt;0), "")))</f>
        <v/>
      </c>
      <c r="AC2" t="str" cm="1">
        <f t="array" ref="AC2">_xlfn._xlws.SORT(_xlfn.UNIQUE(_xlfn._xlws.FILTER(ProclassTbl[Level 3], (ProclassTbl[Level 2]=AC1)*(ProclassTbl[Level 3]&lt;&gt;"")*(ProclassTbl[Level 3]&lt;&gt;0), "")))</f>
        <v/>
      </c>
      <c r="AD2" t="str" cm="1">
        <f t="array" ref="AD2">_xlfn._xlws.SORT(_xlfn.UNIQUE(_xlfn._xlws.FILTER(ProclassTbl[Level 3], (ProclassTbl[Level 2]=AD1)*(ProclassTbl[Level 3]&lt;&gt;"")*(ProclassTbl[Level 3]&lt;&gt;0), "")))</f>
        <v/>
      </c>
      <c r="AE2" t="str" cm="1">
        <f t="array" ref="AE2">_xlfn._xlws.SORT(_xlfn.UNIQUE(_xlfn._xlws.FILTER(ProclassTbl[Level 3], (ProclassTbl[Level 2]=AE1)*(ProclassTbl[Level 3]&lt;&gt;"")*(ProclassTbl[Level 3]&lt;&gt;0), "")))</f>
        <v/>
      </c>
      <c r="AF2" t="str" cm="1">
        <f t="array" ref="AF2:AF4">_xlfn._xlws.SORT(_xlfn.UNIQUE(_xlfn._xlws.FILTER(ProclassTbl[Level 3], (ProclassTbl[Level 2]=AF1)*(ProclassTbl[Level 3]&lt;&gt;"")*(ProclassTbl[Level 3]&lt;&gt;0), "")))</f>
        <v>Chemical</v>
      </c>
      <c r="AG2" t="str" cm="1">
        <f t="array" ref="AG2:AG5">_xlfn._xlws.SORT(_xlfn.UNIQUE(_xlfn._xlws.FILTER(ProclassTbl[Level 3], (ProclassTbl[Level 2]=AG1)*(ProclassTbl[Level 3]&lt;&gt;"")*(ProclassTbl[Level 3]&lt;&gt;0), "")))</f>
        <v>External</v>
      </c>
      <c r="AH2" t="str" cm="1">
        <f t="array" ref="AH2">_xlfn._xlws.SORT(_xlfn.UNIQUE(_xlfn._xlws.FILTER(ProclassTbl[Level 3], (ProclassTbl[Level 2]=AH1)*(ProclassTbl[Level 3]&lt;&gt;"")*(ProclassTbl[Level 3]&lt;&gt;0), "")))</f>
        <v/>
      </c>
      <c r="AI2" t="str" cm="1">
        <f t="array" ref="AI2">_xlfn._xlws.SORT(_xlfn.UNIQUE(_xlfn._xlws.FILTER(ProclassTbl[Level 3], (ProclassTbl[Level 2]=AI1)*(ProclassTbl[Level 3]&lt;&gt;"")*(ProclassTbl[Level 3]&lt;&gt;0), "")))</f>
        <v/>
      </c>
      <c r="AJ2" t="str" cm="1">
        <f t="array" ref="AJ2">_xlfn._xlws.SORT(_xlfn.UNIQUE(_xlfn._xlws.FILTER(ProclassTbl[Level 3], (ProclassTbl[Level 2]=AJ1)*(ProclassTbl[Level 3]&lt;&gt;"")*(ProclassTbl[Level 3]&lt;&gt;0), "")))</f>
        <v/>
      </c>
      <c r="AK2" t="str" cm="1">
        <f t="array" ref="AK2:AK13">_xlfn._xlws.SORT(_xlfn.UNIQUE(_xlfn._xlws.FILTER(ProclassTbl[Level 3], (ProclassTbl[Level 2]=AK1)*(ProclassTbl[Level 3]&lt;&gt;"")*(ProclassTbl[Level 3]&lt;&gt;0), "")))</f>
        <v>After School Care</v>
      </c>
      <c r="AL2" t="str" cm="1">
        <f t="array" ref="AL2">_xlfn._xlws.SORT(_xlfn.UNIQUE(_xlfn._xlws.FILTER(ProclassTbl[Level 3], (ProclassTbl[Level 2]=AL1)*(ProclassTbl[Level 3]&lt;&gt;"")*(ProclassTbl[Level 3]&lt;&gt;0), "")))</f>
        <v/>
      </c>
      <c r="AM2" t="str" cm="1">
        <f t="array" ref="AM2">_xlfn._xlws.SORT(_xlfn.UNIQUE(_xlfn._xlws.FILTER(ProclassTbl[Level 3], (ProclassTbl[Level 2]=AM1)*(ProclassTbl[Level 3]&lt;&gt;"")*(ProclassTbl[Level 3]&lt;&gt;0), "")))</f>
        <v/>
      </c>
      <c r="AN2" t="str" cm="1">
        <f t="array" ref="AN2">_xlfn._xlws.SORT(_xlfn.UNIQUE(_xlfn._xlws.FILTER(ProclassTbl[Level 3], (ProclassTbl[Level 2]=AN1)*(ProclassTbl[Level 3]&lt;&gt;"")*(ProclassTbl[Level 3]&lt;&gt;0), "")))</f>
        <v/>
      </c>
      <c r="AO2" t="str" cm="1">
        <f t="array" ref="AO2">_xlfn._xlws.SORT(_xlfn.UNIQUE(_xlfn._xlws.FILTER(ProclassTbl[Level 3], (ProclassTbl[Level 2]=AO1)*(ProclassTbl[Level 3]&lt;&gt;"")*(ProclassTbl[Level 3]&lt;&gt;0), "")))</f>
        <v/>
      </c>
      <c r="AP2" t="str" cm="1">
        <f t="array" ref="AP2">_xlfn._xlws.SORT(_xlfn.UNIQUE(_xlfn._xlws.FILTER(ProclassTbl[Level 3], (ProclassTbl[Level 2]=AP1)*(ProclassTbl[Level 3]&lt;&gt;"")*(ProclassTbl[Level 3]&lt;&gt;0), "")))</f>
        <v/>
      </c>
      <c r="AQ2" t="str" cm="1">
        <f t="array" ref="AQ2">_xlfn._xlws.SORT(_xlfn.UNIQUE(_xlfn._xlws.FILTER(ProclassTbl[Level 3], (ProclassTbl[Level 2]=AQ1)*(ProclassTbl[Level 3]&lt;&gt;"")*(ProclassTbl[Level 3]&lt;&gt;0), "")))</f>
        <v/>
      </c>
      <c r="AR2" t="str" cm="1">
        <f t="array" ref="AR2">_xlfn._xlws.SORT(_xlfn.UNIQUE(_xlfn._xlws.FILTER(ProclassTbl[Level 3], (ProclassTbl[Level 2]=AR1)*(ProclassTbl[Level 3]&lt;&gt;"")*(ProclassTbl[Level 3]&lt;&gt;0), "")))</f>
        <v/>
      </c>
      <c r="AS2" t="str" cm="1">
        <f t="array" ref="AS2">_xlfn._xlws.SORT(_xlfn.UNIQUE(_xlfn._xlws.FILTER(ProclassTbl[Level 3], (ProclassTbl[Level 2]=AS1)*(ProclassTbl[Level 3]&lt;&gt;"")*(ProclassTbl[Level 3]&lt;&gt;0), "")))</f>
        <v/>
      </c>
      <c r="AT2" t="str" cm="1">
        <f t="array" ref="AT2">_xlfn._xlws.SORT(_xlfn.UNIQUE(_xlfn._xlws.FILTER(ProclassTbl[Level 3], (ProclassTbl[Level 2]=AT1)*(ProclassTbl[Level 3]&lt;&gt;"")*(ProclassTbl[Level 3]&lt;&gt;0), "")))</f>
        <v/>
      </c>
      <c r="AU2" t="str" cm="1">
        <f t="array" ref="AU2:AU6">_xlfn._xlws.SORT(_xlfn.UNIQUE(_xlfn._xlws.FILTER(ProclassTbl[Level 3], (ProclassTbl[Level 2]=AU1)*(ProclassTbl[Level 3]&lt;&gt;"")*(ProclassTbl[Level 3]&lt;&gt;0), "")))</f>
        <v>Agencies</v>
      </c>
      <c r="AV2" t="str" cm="1">
        <f t="array" ref="AV2:AV4">_xlfn._xlws.SORT(_xlfn.UNIQUE(_xlfn._xlws.FILTER(ProclassTbl[Level 3], (ProclassTbl[Level 2]=AV1)*(ProclassTbl[Level 3]&lt;&gt;"")*(ProclassTbl[Level 3]&lt;&gt;0), "")))</f>
        <v>Equipment</v>
      </c>
      <c r="AW2" t="str" cm="1">
        <f t="array" ref="AW2">_xlfn._xlws.SORT(_xlfn.UNIQUE(_xlfn._xlws.FILTER(ProclassTbl[Level 3], (ProclassTbl[Level 2]=AW1)*(ProclassTbl[Level 3]&lt;&gt;"")*(ProclassTbl[Level 3]&lt;&gt;0), "")))</f>
        <v/>
      </c>
      <c r="AX2" t="str" cm="1">
        <f t="array" ref="AX2">_xlfn._xlws.SORT(_xlfn.UNIQUE(_xlfn._xlws.FILTER(ProclassTbl[Level 3], (ProclassTbl[Level 2]=AX1)*(ProclassTbl[Level 3]&lt;&gt;"")*(ProclassTbl[Level 3]&lt;&gt;0), "")))</f>
        <v/>
      </c>
      <c r="AY2" t="str" cm="1">
        <f t="array" ref="AY2">_xlfn._xlws.SORT(_xlfn.UNIQUE(_xlfn._xlws.FILTER(ProclassTbl[Level 3], (ProclassTbl[Level 2]=AY1)*(ProclassTbl[Level 3]&lt;&gt;"")*(ProclassTbl[Level 3]&lt;&gt;0), "")))</f>
        <v/>
      </c>
      <c r="AZ2" t="str" cm="1">
        <f t="array" ref="AZ2:AZ10">_xlfn._xlws.SORT(_xlfn.UNIQUE(_xlfn._xlws.FILTER(ProclassTbl[Level 3], (ProclassTbl[Level 2]=AZ1)*(ProclassTbl[Level 3]&lt;&gt;"")*(ProclassTbl[Level 3]&lt;&gt;0), "")))</f>
        <v>Care Services</v>
      </c>
      <c r="BA2" t="str" cm="1">
        <f t="array" ref="BA2">_xlfn._xlws.SORT(_xlfn.UNIQUE(_xlfn._xlws.FILTER(ProclassTbl[Level 3], (ProclassTbl[Level 2]=BA1)*(ProclassTbl[Level 3]&lt;&gt;"")*(ProclassTbl[Level 3]&lt;&gt;0), "")))</f>
        <v/>
      </c>
      <c r="BB2" t="str" cm="1">
        <f t="array" ref="BB2">_xlfn._xlws.SORT(_xlfn.UNIQUE(_xlfn._xlws.FILTER(ProclassTbl[Level 3], (ProclassTbl[Level 2]=BB1)*(ProclassTbl[Level 3]&lt;&gt;"")*(ProclassTbl[Level 3]&lt;&gt;0), "")))</f>
        <v/>
      </c>
      <c r="BC2" t="str" cm="1">
        <f t="array" ref="BC2:BC3">_xlfn._xlws.SORT(_xlfn.UNIQUE(_xlfn._xlws.FILTER(ProclassTbl[Level 3], (ProclassTbl[Level 2]=BC1)*(ProclassTbl[Level 3]&lt;&gt;"")*(ProclassTbl[Level 3]&lt;&gt;0), "")))</f>
        <v>Not Elsewhere Classified</v>
      </c>
      <c r="BD2" t="str" cm="1">
        <f t="array" ref="BD2">_xlfn._xlws.SORT(_xlfn.UNIQUE(_xlfn._xlws.FILTER(ProclassTbl[Level 3], (ProclassTbl[Level 2]=BD1)*(ProclassTbl[Level 3]&lt;&gt;"")*(ProclassTbl[Level 3]&lt;&gt;0), "")))</f>
        <v/>
      </c>
      <c r="BE2" t="str" cm="1">
        <f t="array" ref="BE2">_xlfn._xlws.SORT(_xlfn.UNIQUE(_xlfn._xlws.FILTER(ProclassTbl[Level 3], (ProclassTbl[Level 2]=BE1)*(ProclassTbl[Level 3]&lt;&gt;"")*(ProclassTbl[Level 3]&lt;&gt;0), "")))</f>
        <v/>
      </c>
      <c r="BF2" t="str" cm="1">
        <f t="array" ref="BF2:BF13">_xlfn._xlws.SORT(_xlfn.UNIQUE(_xlfn._xlws.FILTER(ProclassTbl[Level 3], (ProclassTbl[Level 2]=BF1)*(ProclassTbl[Level 3]&lt;&gt;"")*(ProclassTbl[Level 3]&lt;&gt;0), "")))</f>
        <v>Advice &amp; Counselling</v>
      </c>
      <c r="BG2" t="str" cm="1">
        <f t="array" ref="BG2">_xlfn._xlws.SORT(_xlfn.UNIQUE(_xlfn._xlws.FILTER(ProclassTbl[Level 3], (ProclassTbl[Level 2]=BG1)*(ProclassTbl[Level 3]&lt;&gt;"")*(ProclassTbl[Level 3]&lt;&gt;0), "")))</f>
        <v/>
      </c>
      <c r="BH2" t="str" cm="1">
        <f t="array" ref="BH2">_xlfn._xlws.SORT(_xlfn.UNIQUE(_xlfn._xlws.FILTER(ProclassTbl[Level 3], (ProclassTbl[Level 2]=BH1)*(ProclassTbl[Level 3]&lt;&gt;"")*(ProclassTbl[Level 3]&lt;&gt;0), "")))</f>
        <v/>
      </c>
      <c r="BI2" t="str" cm="1">
        <f t="array" ref="BI2">_xlfn._xlws.SORT(_xlfn.UNIQUE(_xlfn._xlws.FILTER(ProclassTbl[Level 3], (ProclassTbl[Level 2]=BI1)*(ProclassTbl[Level 3]&lt;&gt;"")*(ProclassTbl[Level 3]&lt;&gt;0), "")))</f>
        <v/>
      </c>
      <c r="BJ2" t="str" cm="1">
        <f t="array" ref="BJ2">_xlfn._xlws.SORT(_xlfn.UNIQUE(_xlfn._xlws.FILTER(ProclassTbl[Level 3], (ProclassTbl[Level 2]=BJ1)*(ProclassTbl[Level 3]&lt;&gt;"")*(ProclassTbl[Level 3]&lt;&gt;0), "")))</f>
        <v/>
      </c>
      <c r="BK2" t="str" cm="1">
        <f t="array" ref="BK2">_xlfn._xlws.SORT(_xlfn.UNIQUE(_xlfn._xlws.FILTER(ProclassTbl[Level 3], (ProclassTbl[Level 2]=BK1)*(ProclassTbl[Level 3]&lt;&gt;"")*(ProclassTbl[Level 3]&lt;&gt;0), "")))</f>
        <v/>
      </c>
      <c r="BL2" t="str" cm="1">
        <f t="array" ref="BL2:BL3">_xlfn._xlws.SORT(_xlfn.UNIQUE(_xlfn._xlws.FILTER(ProclassTbl[Level 3], (ProclassTbl[Level 2]=BL1)*(ProclassTbl[Level 3]&lt;&gt;"")*(ProclassTbl[Level 3]&lt;&gt;0), "")))</f>
        <v>Not Elsewhere Classified</v>
      </c>
      <c r="BM2" t="str" cm="1">
        <f t="array" ref="BM2">_xlfn._xlws.SORT(_xlfn.UNIQUE(_xlfn._xlws.FILTER(ProclassTbl[Level 3], (ProclassTbl[Level 2]=BM1)*(ProclassTbl[Level 3]&lt;&gt;"")*(ProclassTbl[Level 3]&lt;&gt;0), "")))</f>
        <v/>
      </c>
      <c r="BN2" t="str" cm="1">
        <f t="array" ref="BN2">_xlfn._xlws.SORT(_xlfn.UNIQUE(_xlfn._xlws.FILTER(ProclassTbl[Level 3], (ProclassTbl[Level 2]=BN1)*(ProclassTbl[Level 3]&lt;&gt;"")*(ProclassTbl[Level 3]&lt;&gt;0), "")))</f>
        <v/>
      </c>
      <c r="BO2" t="str" cm="1">
        <f t="array" ref="BO2">_xlfn._xlws.SORT(_xlfn.UNIQUE(_xlfn._xlws.FILTER(ProclassTbl[Level 3], (ProclassTbl[Level 2]=BO1)*(ProclassTbl[Level 3]&lt;&gt;"")*(ProclassTbl[Level 3]&lt;&gt;0), "")))</f>
        <v/>
      </c>
      <c r="BP2" t="str" cm="1">
        <f t="array" ref="BP2:BP4">_xlfn._xlws.SORT(_xlfn.UNIQUE(_xlfn._xlws.FILTER(ProclassTbl[Level 3], (ProclassTbl[Level 2]=BP1)*(ProclassTbl[Level 3]&lt;&gt;"")*(ProclassTbl[Level 3]&lt;&gt;0), "")))</f>
        <v>Disposables</v>
      </c>
      <c r="BQ2" t="str" cm="1">
        <f t="array" ref="BQ2">_xlfn._xlws.SORT(_xlfn.UNIQUE(_xlfn._xlws.FILTER(ProclassTbl[Level 3], (ProclassTbl[Level 2]=BQ1)*(ProclassTbl[Level 3]&lt;&gt;"")*(ProclassTbl[Level 3]&lt;&gt;0), "")))</f>
        <v/>
      </c>
      <c r="BR2" t="str" cm="1">
        <f t="array" ref="BR2">_xlfn._xlws.SORT(_xlfn.UNIQUE(_xlfn._xlws.FILTER(ProclassTbl[Level 3], (ProclassTbl[Level 2]=BR1)*(ProclassTbl[Level 3]&lt;&gt;"")*(ProclassTbl[Level 3]&lt;&gt;0), "")))</f>
        <v/>
      </c>
      <c r="BS2" t="str" cm="1">
        <f t="array" ref="BS2">_xlfn._xlws.SORT(_xlfn.UNIQUE(_xlfn._xlws.FILTER(ProclassTbl[Level 3], (ProclassTbl[Level 2]=BS1)*(ProclassTbl[Level 3]&lt;&gt;"")*(ProclassTbl[Level 3]&lt;&gt;0), "")))</f>
        <v/>
      </c>
      <c r="BT2" t="str" cm="1">
        <f t="array" ref="BT2">_xlfn._xlws.SORT(_xlfn.UNIQUE(_xlfn._xlws.FILTER(ProclassTbl[Level 3], (ProclassTbl[Level 2]=BT1)*(ProclassTbl[Level 3]&lt;&gt;"")*(ProclassTbl[Level 3]&lt;&gt;0), "")))</f>
        <v/>
      </c>
      <c r="BU2" t="str" cm="1">
        <f t="array" ref="BU2">_xlfn._xlws.SORT(_xlfn.UNIQUE(_xlfn._xlws.FILTER(ProclassTbl[Level 3], (ProclassTbl[Level 2]=BU1)*(ProclassTbl[Level 3]&lt;&gt;"")*(ProclassTbl[Level 3]&lt;&gt;0), "")))</f>
        <v/>
      </c>
      <c r="BV2" t="str" cm="1">
        <f t="array" ref="BV2">_xlfn._xlws.SORT(_xlfn.UNIQUE(_xlfn._xlws.FILTER(ProclassTbl[Level 3], (ProclassTbl[Level 2]=BV1)*(ProclassTbl[Level 3]&lt;&gt;"")*(ProclassTbl[Level 3]&lt;&gt;0), "")))</f>
        <v/>
      </c>
      <c r="BW2" t="str" cm="1">
        <f t="array" ref="BW2">_xlfn._xlws.SORT(_xlfn.UNIQUE(_xlfn._xlws.FILTER(ProclassTbl[Level 3], (ProclassTbl[Level 2]=BW1)*(ProclassTbl[Level 3]&lt;&gt;"")*(ProclassTbl[Level 3]&lt;&gt;0), "")))</f>
        <v/>
      </c>
      <c r="BX2" t="str" cm="1">
        <f t="array" ref="BX2:BX3">_xlfn._xlws.SORT(_xlfn.UNIQUE(_xlfn._xlws.FILTER(ProclassTbl[Level 3], (ProclassTbl[Level 2]=BX1)*(ProclassTbl[Level 3]&lt;&gt;"")*(ProclassTbl[Level 3]&lt;&gt;0), "")))</f>
        <v>Not Elsewhere Classified</v>
      </c>
      <c r="BY2" t="str" cm="1">
        <f t="array" ref="BY2">_xlfn._xlws.SORT(_xlfn.UNIQUE(_xlfn._xlws.FILTER(ProclassTbl[Level 3], (ProclassTbl[Level 2]=BY1)*(ProclassTbl[Level 3]&lt;&gt;"")*(ProclassTbl[Level 3]&lt;&gt;0), "")))</f>
        <v/>
      </c>
      <c r="BZ2" t="str" cm="1">
        <f t="array" ref="BZ2">_xlfn._xlws.SORT(_xlfn.UNIQUE(_xlfn._xlws.FILTER(ProclassTbl[Level 3], (ProclassTbl[Level 2]=BZ1)*(ProclassTbl[Level 3]&lt;&gt;"")*(ProclassTbl[Level 3]&lt;&gt;0), "")))</f>
        <v/>
      </c>
      <c r="CA2" t="str" cm="1">
        <f t="array" ref="CA2">_xlfn._xlws.SORT(_xlfn.UNIQUE(_xlfn._xlws.FILTER(ProclassTbl[Level 3], (ProclassTbl[Level 2]=CA1)*(ProclassTbl[Level 3]&lt;&gt;"")*(ProclassTbl[Level 3]&lt;&gt;0), "")))</f>
        <v/>
      </c>
      <c r="CB2" t="str" cm="1">
        <f t="array" ref="CB2">_xlfn._xlws.SORT(_xlfn.UNIQUE(_xlfn._xlws.FILTER(ProclassTbl[Level 3], (ProclassTbl[Level 2]=CB1)*(ProclassTbl[Level 3]&lt;&gt;"")*(ProclassTbl[Level 3]&lt;&gt;0), "")))</f>
        <v/>
      </c>
      <c r="CC2" t="str" cm="1">
        <f t="array" ref="CC2">_xlfn._xlws.SORT(_xlfn.UNIQUE(_xlfn._xlws.FILTER(ProclassTbl[Level 3], (ProclassTbl[Level 2]=CC1)*(ProclassTbl[Level 3]&lt;&gt;"")*(ProclassTbl[Level 3]&lt;&gt;0), "")))</f>
        <v/>
      </c>
      <c r="CD2" t="str" cm="1">
        <f t="array" ref="CD2">_xlfn._xlws.SORT(_xlfn.UNIQUE(_xlfn._xlws.FILTER(ProclassTbl[Level 3], (ProclassTbl[Level 2]=CD1)*(ProclassTbl[Level 3]&lt;&gt;"")*(ProclassTbl[Level 3]&lt;&gt;0), "")))</f>
        <v/>
      </c>
      <c r="CE2" t="str" cm="1">
        <f t="array" ref="CE2">_xlfn._xlws.SORT(_xlfn.UNIQUE(_xlfn._xlws.FILTER(ProclassTbl[Level 3], (ProclassTbl[Level 2]=CE1)*(ProclassTbl[Level 3]&lt;&gt;"")*(ProclassTbl[Level 3]&lt;&gt;0), "")))</f>
        <v/>
      </c>
      <c r="CF2" t="str" cm="1">
        <f t="array" ref="CF2">_xlfn._xlws.SORT(_xlfn.UNIQUE(_xlfn._xlws.FILTER(ProclassTbl[Level 3], (ProclassTbl[Level 2]=CF1)*(ProclassTbl[Level 3]&lt;&gt;"")*(ProclassTbl[Level 3]&lt;&gt;0), "")))</f>
        <v/>
      </c>
      <c r="CG2" t="str" cm="1">
        <f t="array" ref="CG2">_xlfn._xlws.SORT(_xlfn.UNIQUE(_xlfn._xlws.FILTER(ProclassTbl[Level 3], (ProclassTbl[Level 2]=CG1)*(ProclassTbl[Level 3]&lt;&gt;"")*(ProclassTbl[Level 3]&lt;&gt;0), "")))</f>
        <v/>
      </c>
      <c r="CH2" t="str" cm="1">
        <f t="array" ref="CH2">_xlfn._xlws.SORT(_xlfn.UNIQUE(_xlfn._xlws.FILTER(ProclassTbl[Level 3], (ProclassTbl[Level 2]=CH1)*(ProclassTbl[Level 3]&lt;&gt;"")*(ProclassTbl[Level 3]&lt;&gt;0), "")))</f>
        <v/>
      </c>
      <c r="CI2" t="str" cm="1">
        <f t="array" ref="CI2:CI4">_xlfn._xlws.SORT(_xlfn.UNIQUE(_xlfn._xlws.FILTER(ProclassTbl[Level 3], (ProclassTbl[Level 2]=CI1)*(ProclassTbl[Level 3]&lt;&gt;"")*(ProclassTbl[Level 3]&lt;&gt;0), "")))</f>
        <v>Charitable</v>
      </c>
      <c r="CJ2" t="str" cm="1">
        <f t="array" ref="CJ2">_xlfn._xlws.SORT(_xlfn.UNIQUE(_xlfn._xlws.FILTER(ProclassTbl[Level 3], (ProclassTbl[Level 2]=CJ1)*(ProclassTbl[Level 3]&lt;&gt;"")*(ProclassTbl[Level 3]&lt;&gt;0), "")))</f>
        <v/>
      </c>
      <c r="CK2" t="str" cm="1">
        <f t="array" ref="CK2:CK4">_xlfn._xlws.SORT(_xlfn.UNIQUE(_xlfn._xlws.FILTER(ProclassTbl[Level 3], (ProclassTbl[Level 2]=CK1)*(ProclassTbl[Level 3]&lt;&gt;"")*(ProclassTbl[Level 3]&lt;&gt;0), "")))</f>
        <v>Direct Purchase</v>
      </c>
      <c r="CL2" t="str" cm="1">
        <f t="array" ref="CL2">_xlfn._xlws.SORT(_xlfn.UNIQUE(_xlfn._xlws.FILTER(ProclassTbl[Level 3], (ProclassTbl[Level 2]=CL1)*(ProclassTbl[Level 3]&lt;&gt;"")*(ProclassTbl[Level 3]&lt;&gt;0), "")))</f>
        <v/>
      </c>
      <c r="CM2" t="str" cm="1">
        <f t="array" ref="CM2">_xlfn._xlws.SORT(_xlfn.UNIQUE(_xlfn._xlws.FILTER(ProclassTbl[Level 3], (ProclassTbl[Level 2]=CM1)*(ProclassTbl[Level 3]&lt;&gt;"")*(ProclassTbl[Level 3]&lt;&gt;0), "")))</f>
        <v/>
      </c>
      <c r="CN2" t="str" cm="1">
        <f t="array" ref="CN2">_xlfn._xlws.SORT(_xlfn.UNIQUE(_xlfn._xlws.FILTER(ProclassTbl[Level 3], (ProclassTbl[Level 2]=CN1)*(ProclassTbl[Level 3]&lt;&gt;"")*(ProclassTbl[Level 3]&lt;&gt;0), "")))</f>
        <v/>
      </c>
      <c r="CO2" t="str" cm="1">
        <f t="array" ref="CO2">_xlfn._xlws.SORT(_xlfn.UNIQUE(_xlfn._xlws.FILTER(ProclassTbl[Level 3], (ProclassTbl[Level 2]=CO1)*(ProclassTbl[Level 3]&lt;&gt;"")*(ProclassTbl[Level 3]&lt;&gt;0), "")))</f>
        <v/>
      </c>
      <c r="CP2" t="str" cm="1">
        <f t="array" ref="CP2">_xlfn._xlws.SORT(_xlfn.UNIQUE(_xlfn._xlws.FILTER(ProclassTbl[Level 3], (ProclassTbl[Level 2]=CP1)*(ProclassTbl[Level 3]&lt;&gt;"")*(ProclassTbl[Level 3]&lt;&gt;0), "")))</f>
        <v/>
      </c>
      <c r="CQ2" t="str" cm="1">
        <f t="array" ref="CQ2:CQ5">_xlfn._xlws.SORT(_xlfn.UNIQUE(_xlfn._xlws.FILTER(ProclassTbl[Level 3], (ProclassTbl[Level 2]=CQ1)*(ProclassTbl[Level 3]&lt;&gt;"")*(ProclassTbl[Level 3]&lt;&gt;0), "")))</f>
        <v>Hire</v>
      </c>
      <c r="CR2" t="str" cm="1">
        <f t="array" ref="CR2">_xlfn._xlws.SORT(_xlfn.UNIQUE(_xlfn._xlws.FILTER(ProclassTbl[Level 3], (ProclassTbl[Level 2]=CR1)*(ProclassTbl[Level 3]&lt;&gt;"")*(ProclassTbl[Level 3]&lt;&gt;0), "")))</f>
        <v/>
      </c>
      <c r="CS2" t="str" cm="1">
        <f t="array" ref="CS2">_xlfn._xlws.SORT(_xlfn.UNIQUE(_xlfn._xlws.FILTER(ProclassTbl[Level 3], (ProclassTbl[Level 2]=CS1)*(ProclassTbl[Level 3]&lt;&gt;"")*(ProclassTbl[Level 3]&lt;&gt;0), "")))</f>
        <v/>
      </c>
      <c r="CT2" t="str" cm="1">
        <f t="array" ref="CT2">_xlfn._xlws.SORT(_xlfn.UNIQUE(_xlfn._xlws.FILTER(ProclassTbl[Level 3], (ProclassTbl[Level 2]=CT1)*(ProclassTbl[Level 3]&lt;&gt;"")*(ProclassTbl[Level 3]&lt;&gt;0), "")))</f>
        <v/>
      </c>
      <c r="CU2" t="str" cm="1">
        <f t="array" ref="CU2:CU3">_xlfn._xlws.SORT(_xlfn.UNIQUE(_xlfn._xlws.FILTER(ProclassTbl[Level 3], (ProclassTbl[Level 2]=CU1)*(ProclassTbl[Level 3]&lt;&gt;"")*(ProclassTbl[Level 3]&lt;&gt;0), "")))</f>
        <v>Extra Care</v>
      </c>
      <c r="CV2" t="str" cm="1">
        <f t="array" ref="CV2">_xlfn._xlws.SORT(_xlfn.UNIQUE(_xlfn._xlws.FILTER(ProclassTbl[Level 3], (ProclassTbl[Level 2]=CV1)*(ProclassTbl[Level 3]&lt;&gt;"")*(ProclassTbl[Level 3]&lt;&gt;0), "")))</f>
        <v/>
      </c>
      <c r="CW2" t="str" cm="1">
        <f t="array" ref="CW2">_xlfn._xlws.SORT(_xlfn.UNIQUE(_xlfn._xlws.FILTER(ProclassTbl[Level 3], (ProclassTbl[Level 2]=CW1)*(ProclassTbl[Level 3]&lt;&gt;"")*(ProclassTbl[Level 3]&lt;&gt;0), "")))</f>
        <v/>
      </c>
      <c r="CX2" t="str" cm="1">
        <f t="array" ref="CX2:CX4">_xlfn._xlws.SORT(_xlfn.UNIQUE(_xlfn._xlws.FILTER(ProclassTbl[Level 3], (ProclassTbl[Level 2]=CX1)*(ProclassTbl[Level 3]&lt;&gt;"")*(ProclassTbl[Level 3]&lt;&gt;0), "")))</f>
        <v>Not Elsewhere Classified</v>
      </c>
      <c r="CY2" t="str" cm="1">
        <f t="array" ref="CY2">_xlfn._xlws.SORT(_xlfn.UNIQUE(_xlfn._xlws.FILTER(ProclassTbl[Level 3], (ProclassTbl[Level 2]=CY1)*(ProclassTbl[Level 3]&lt;&gt;"")*(ProclassTbl[Level 3]&lt;&gt;0), "")))</f>
        <v/>
      </c>
      <c r="CZ2" t="str" cm="1">
        <f t="array" ref="CZ2">_xlfn._xlws.SORT(_xlfn.UNIQUE(_xlfn._xlws.FILTER(ProclassTbl[Level 3], (ProclassTbl[Level 2]=CZ1)*(ProclassTbl[Level 3]&lt;&gt;"")*(ProclassTbl[Level 3]&lt;&gt;0), "")))</f>
        <v/>
      </c>
      <c r="DA2" t="str" cm="1">
        <f t="array" ref="DA2">_xlfn._xlws.SORT(_xlfn.UNIQUE(_xlfn._xlws.FILTER(ProclassTbl[Level 3], (ProclassTbl[Level 2]=DA1)*(ProclassTbl[Level 3]&lt;&gt;"")*(ProclassTbl[Level 3]&lt;&gt;0), "")))</f>
        <v/>
      </c>
      <c r="DB2" t="str" cm="1">
        <f t="array" ref="DB2">_xlfn._xlws.SORT(_xlfn.UNIQUE(_xlfn._xlws.FILTER(ProclassTbl[Level 3], (ProclassTbl[Level 2]=DB1)*(ProclassTbl[Level 3]&lt;&gt;"")*(ProclassTbl[Level 3]&lt;&gt;0), "")))</f>
        <v/>
      </c>
      <c r="DC2" t="str" cm="1">
        <f t="array" ref="DC2">_xlfn._xlws.SORT(_xlfn.UNIQUE(_xlfn._xlws.FILTER(ProclassTbl[Level 3], (ProclassTbl[Level 2]=DC1)*(ProclassTbl[Level 3]&lt;&gt;"")*(ProclassTbl[Level 3]&lt;&gt;0), "")))</f>
        <v/>
      </c>
      <c r="DD2" t="str" cm="1">
        <f t="array" ref="DD2">_xlfn._xlws.SORT(_xlfn.UNIQUE(_xlfn._xlws.FILTER(ProclassTbl[Level 3], (ProclassTbl[Level 2]=DD1)*(ProclassTbl[Level 3]&lt;&gt;"")*(ProclassTbl[Level 3]&lt;&gt;0), "")))</f>
        <v/>
      </c>
      <c r="DE2" t="str" cm="1">
        <f t="array" ref="DE2">_xlfn._xlws.SORT(_xlfn.UNIQUE(_xlfn._xlws.FILTER(ProclassTbl[Level 3], (ProclassTbl[Level 2]=DE1)*(ProclassTbl[Level 3]&lt;&gt;"")*(ProclassTbl[Level 3]&lt;&gt;0), "")))</f>
        <v/>
      </c>
      <c r="DF2" t="str" cm="1">
        <f t="array" ref="DF2">_xlfn._xlws.SORT(_xlfn.UNIQUE(_xlfn._xlws.FILTER(ProclassTbl[Level 3], (ProclassTbl[Level 2]=DF1)*(ProclassTbl[Level 3]&lt;&gt;"")*(ProclassTbl[Level 3]&lt;&gt;0), "")))</f>
        <v/>
      </c>
      <c r="DG2" t="str" cm="1">
        <f t="array" ref="DG2">_xlfn._xlws.SORT(_xlfn.UNIQUE(_xlfn._xlws.FILTER(ProclassTbl[Level 3], (ProclassTbl[Level 2]=DG1)*(ProclassTbl[Level 3]&lt;&gt;"")*(ProclassTbl[Level 3]&lt;&gt;0), "")))</f>
        <v/>
      </c>
      <c r="DH2" t="str" cm="1">
        <f t="array" ref="DH2">_xlfn._xlws.SORT(_xlfn.UNIQUE(_xlfn._xlws.FILTER(ProclassTbl[Level 3], (ProclassTbl[Level 2]=DH1)*(ProclassTbl[Level 3]&lt;&gt;"")*(ProclassTbl[Level 3]&lt;&gt;0), "")))</f>
        <v/>
      </c>
      <c r="DI2" t="str" cm="1">
        <f t="array" ref="DI2">_xlfn._xlws.SORT(_xlfn.UNIQUE(_xlfn._xlws.FILTER(ProclassTbl[Level 3], (ProclassTbl[Level 2]=DI1)*(ProclassTbl[Level 3]&lt;&gt;"")*(ProclassTbl[Level 3]&lt;&gt;0), "")))</f>
        <v/>
      </c>
      <c r="DJ2" t="str" cm="1">
        <f t="array" ref="DJ2">_xlfn._xlws.SORT(_xlfn.UNIQUE(_xlfn._xlws.FILTER(ProclassTbl[Level 3], (ProclassTbl[Level 2]=DJ1)*(ProclassTbl[Level 3]&lt;&gt;"")*(ProclassTbl[Level 3]&lt;&gt;0), "")))</f>
        <v/>
      </c>
      <c r="DK2" t="str" cm="1">
        <f t="array" ref="DK2">_xlfn._xlws.SORT(_xlfn.UNIQUE(_xlfn._xlws.FILTER(ProclassTbl[Level 3], (ProclassTbl[Level 2]=DK1)*(ProclassTbl[Level 3]&lt;&gt;"")*(ProclassTbl[Level 3]&lt;&gt;0), "")))</f>
        <v/>
      </c>
      <c r="DL2" t="str" cm="1">
        <f t="array" ref="DL2:DL4">_xlfn._xlws.SORT(_xlfn.UNIQUE(_xlfn._xlws.FILTER(ProclassTbl[Level 3], (ProclassTbl[Level 2]=DL1)*(ProclassTbl[Level 3]&lt;&gt;"")*(ProclassTbl[Level 3]&lt;&gt;0), "")))</f>
        <v>New Installation</v>
      </c>
      <c r="DM2" t="str" cm="1">
        <f t="array" ref="DM2">_xlfn._xlws.SORT(_xlfn.UNIQUE(_xlfn._xlws.FILTER(ProclassTbl[Level 3], (ProclassTbl[Level 2]=DM1)*(ProclassTbl[Level 3]&lt;&gt;"")*(ProclassTbl[Level 3]&lt;&gt;0), "")))</f>
        <v/>
      </c>
      <c r="DN2" t="str" cm="1">
        <f t="array" ref="DN2">_xlfn._xlws.SORT(_xlfn.UNIQUE(_xlfn._xlws.FILTER(ProclassTbl[Level 3], (ProclassTbl[Level 2]=DN1)*(ProclassTbl[Level 3]&lt;&gt;"")*(ProclassTbl[Level 3]&lt;&gt;0), "")))</f>
        <v/>
      </c>
      <c r="DO2" t="str" cm="1">
        <f t="array" ref="DO2">_xlfn._xlws.SORT(_xlfn.UNIQUE(_xlfn._xlws.FILTER(ProclassTbl[Level 3], (ProclassTbl[Level 2]=DO1)*(ProclassTbl[Level 3]&lt;&gt;"")*(ProclassTbl[Level 3]&lt;&gt;0), "")))</f>
        <v/>
      </c>
      <c r="DP2" t="str" cm="1">
        <f t="array" ref="DP2:DP5">_xlfn._xlws.SORT(_xlfn.UNIQUE(_xlfn._xlws.FILTER(ProclassTbl[Level 3], (ProclassTbl[Level 2]=DP1)*(ProclassTbl[Level 3]&lt;&gt;"")*(ProclassTbl[Level 3]&lt;&gt;0), "")))</f>
        <v>Hardware</v>
      </c>
      <c r="DQ2" t="str" cm="1">
        <f t="array" ref="DQ2:DQ5">_xlfn._xlws.SORT(_xlfn.UNIQUE(_xlfn._xlws.FILTER(ProclassTbl[Level 3], (ProclassTbl[Level 2]=DQ1)*(ProclassTbl[Level 3]&lt;&gt;"")*(ProclassTbl[Level 3]&lt;&gt;0), "")))</f>
        <v>Efficiency</v>
      </c>
      <c r="DR2" t="str" cm="1">
        <f t="array" ref="DR2:DR4">_xlfn._xlws.SORT(_xlfn.UNIQUE(_xlfn._xlws.FILTER(ProclassTbl[Level 3], (ProclassTbl[Level 2]=DR1)*(ProclassTbl[Level 3]&lt;&gt;"")*(ProclassTbl[Level 3]&lt;&gt;0), "")))</f>
        <v>Heavy Industry</v>
      </c>
      <c r="DS2" t="str" cm="1">
        <f t="array" ref="DS2">_xlfn._xlws.SORT(_xlfn.UNIQUE(_xlfn._xlws.FILTER(ProclassTbl[Level 3], (ProclassTbl[Level 2]=DS1)*(ProclassTbl[Level 3]&lt;&gt;"")*(ProclassTbl[Level 3]&lt;&gt;0), "")))</f>
        <v/>
      </c>
      <c r="DT2" t="str" cm="1">
        <f t="array" ref="DT2">_xlfn._xlws.SORT(_xlfn.UNIQUE(_xlfn._xlws.FILTER(ProclassTbl[Level 3], (ProclassTbl[Level 2]=DT1)*(ProclassTbl[Level 3]&lt;&gt;"")*(ProclassTbl[Level 3]&lt;&gt;0), "")))</f>
        <v/>
      </c>
      <c r="DU2" t="str" cm="1">
        <f t="array" ref="DU2">_xlfn._xlws.SORT(_xlfn.UNIQUE(_xlfn._xlws.FILTER(ProclassTbl[Level 3], (ProclassTbl[Level 2]=DU1)*(ProclassTbl[Level 3]&lt;&gt;"")*(ProclassTbl[Level 3]&lt;&gt;0), "")))</f>
        <v/>
      </c>
      <c r="DV2" t="str" cm="1">
        <f t="array" ref="DV2">_xlfn._xlws.SORT(_xlfn.UNIQUE(_xlfn._xlws.FILTER(ProclassTbl[Level 3], (ProclassTbl[Level 2]=DV1)*(ProclassTbl[Level 3]&lt;&gt;"")*(ProclassTbl[Level 3]&lt;&gt;0), "")))</f>
        <v/>
      </c>
      <c r="DW2" t="str" cm="1">
        <f t="array" ref="DW2:DW6">_xlfn._xlws.SORT(_xlfn.UNIQUE(_xlfn._xlws.FILTER(ProclassTbl[Level 3], (ProclassTbl[Level 2]=DW1)*(ProclassTbl[Level 3]&lt;&gt;"")*(ProclassTbl[Level 3]&lt;&gt;0), "")))</f>
        <v>Adult Social Care</v>
      </c>
      <c r="DX2" t="str" cm="1">
        <f t="array" ref="DX2">_xlfn._xlws.SORT(_xlfn.UNIQUE(_xlfn._xlws.FILTER(ProclassTbl[Level 3], (ProclassTbl[Level 2]=DX1)*(ProclassTbl[Level 3]&lt;&gt;"")*(ProclassTbl[Level 3]&lt;&gt;0), "")))</f>
        <v/>
      </c>
      <c r="DY2" t="str" cm="1">
        <f t="array" ref="DY2">_xlfn._xlws.SORT(_xlfn.UNIQUE(_xlfn._xlws.FILTER(ProclassTbl[Level 3], (ProclassTbl[Level 2]=DY1)*(ProclassTbl[Level 3]&lt;&gt;"")*(ProclassTbl[Level 3]&lt;&gt;0), "")))</f>
        <v/>
      </c>
      <c r="DZ2" t="str" cm="1">
        <f t="array" ref="DZ2">_xlfn._xlws.SORT(_xlfn.UNIQUE(_xlfn._xlws.FILTER(ProclassTbl[Level 3], (ProclassTbl[Level 2]=DZ1)*(ProclassTbl[Level 3]&lt;&gt;"")*(ProclassTbl[Level 3]&lt;&gt;0), "")))</f>
        <v/>
      </c>
      <c r="EA2" t="str" cm="1">
        <f t="array" ref="EA2">_xlfn._xlws.SORT(_xlfn.UNIQUE(_xlfn._xlws.FILTER(ProclassTbl[Level 3], (ProclassTbl[Level 2]=EA1)*(ProclassTbl[Level 3]&lt;&gt;"")*(ProclassTbl[Level 3]&lt;&gt;0), "")))</f>
        <v/>
      </c>
      <c r="EB2" t="str" cm="1">
        <f t="array" ref="EB2">_xlfn._xlws.SORT(_xlfn.UNIQUE(_xlfn._xlws.FILTER(ProclassTbl[Level 3], (ProclassTbl[Level 2]=EB1)*(ProclassTbl[Level 3]&lt;&gt;"")*(ProclassTbl[Level 3]&lt;&gt;0), "")))</f>
        <v/>
      </c>
      <c r="EC2" t="str" cm="1">
        <f t="array" ref="EC2">_xlfn._xlws.SORT(_xlfn.UNIQUE(_xlfn._xlws.FILTER(ProclassTbl[Level 3], (ProclassTbl[Level 2]=EC1)*(ProclassTbl[Level 3]&lt;&gt;"")*(ProclassTbl[Level 3]&lt;&gt;0), "")))</f>
        <v/>
      </c>
      <c r="ED2" t="str" cm="1">
        <f t="array" ref="ED2">_xlfn._xlws.SORT(_xlfn.UNIQUE(_xlfn._xlws.FILTER(ProclassTbl[Level 3], (ProclassTbl[Level 2]=ED1)*(ProclassTbl[Level 3]&lt;&gt;"")*(ProclassTbl[Level 3]&lt;&gt;0), "")))</f>
        <v/>
      </c>
      <c r="EE2" t="str" cm="1">
        <f t="array" ref="EE2:EE5">_xlfn._xlws.SORT(_xlfn.UNIQUE(_xlfn._xlws.FILTER(ProclassTbl[Level 3], (ProclassTbl[Level 2]=EE1)*(ProclassTbl[Level 3]&lt;&gt;"")*(ProclassTbl[Level 3]&lt;&gt;0), "")))</f>
        <v>Construction</v>
      </c>
      <c r="EF2" t="str" cm="1">
        <f t="array" ref="EF2">_xlfn._xlws.SORT(_xlfn.UNIQUE(_xlfn._xlws.FILTER(ProclassTbl[Level 3], (ProclassTbl[Level 2]=EF1)*(ProclassTbl[Level 3]&lt;&gt;"")*(ProclassTbl[Level 3]&lt;&gt;0), "")))</f>
        <v/>
      </c>
      <c r="EG2" t="str" cm="1">
        <f t="array" ref="EG2">_xlfn._xlws.SORT(_xlfn.UNIQUE(_xlfn._xlws.FILTER(ProclassTbl[Level 3], (ProclassTbl[Level 2]=EG1)*(ProclassTbl[Level 3]&lt;&gt;"")*(ProclassTbl[Level 3]&lt;&gt;0), "")))</f>
        <v/>
      </c>
      <c r="EH2" t="str" cm="1">
        <f t="array" ref="EH2">_xlfn._xlws.SORT(_xlfn.UNIQUE(_xlfn._xlws.FILTER(ProclassTbl[Level 3], (ProclassTbl[Level 2]=EH1)*(ProclassTbl[Level 3]&lt;&gt;"")*(ProclassTbl[Level 3]&lt;&gt;0), "")))</f>
        <v/>
      </c>
      <c r="EI2" t="str" cm="1">
        <f t="array" ref="EI2">_xlfn._xlws.SORT(_xlfn.UNIQUE(_xlfn._xlws.FILTER(ProclassTbl[Level 3], (ProclassTbl[Level 2]=EI1)*(ProclassTbl[Level 3]&lt;&gt;"")*(ProclassTbl[Level 3]&lt;&gt;0), "")))</f>
        <v/>
      </c>
      <c r="EJ2" t="str" cm="1">
        <f t="array" ref="EJ2:EJ6">_xlfn._xlws.SORT(_xlfn.UNIQUE(_xlfn._xlws.FILTER(ProclassTbl[Level 3], (ProclassTbl[Level 2]=EJ1)*(ProclassTbl[Level 3]&lt;&gt;"")*(ProclassTbl[Level 3]&lt;&gt;0), "")))</f>
        <v>Books &amp; Pads</v>
      </c>
      <c r="EK2" t="str" cm="1">
        <f t="array" ref="EK2:EK6">_xlfn._xlws.SORT(_xlfn.UNIQUE(_xlfn._xlws.FILTER(ProclassTbl[Level 3], (ProclassTbl[Level 2]=EK1)*(ProclassTbl[Level 3]&lt;&gt;"")*(ProclassTbl[Level 3]&lt;&gt;0), "")))</f>
        <v>Car Parks</v>
      </c>
      <c r="EL2" t="str" cm="1">
        <f t="array" ref="EL2">_xlfn._xlws.SORT(_xlfn.UNIQUE(_xlfn._xlws.FILTER(ProclassTbl[Level 3], (ProclassTbl[Level 2]=EL1)*(ProclassTbl[Level 3]&lt;&gt;"")*(ProclassTbl[Level 3]&lt;&gt;0), "")))</f>
        <v/>
      </c>
      <c r="EM2" t="str" cm="1">
        <f t="array" ref="EM2">_xlfn._xlws.SORT(_xlfn.UNIQUE(_xlfn._xlws.FILTER(ProclassTbl[Level 3], (ProclassTbl[Level 2]=EM1)*(ProclassTbl[Level 3]&lt;&gt;"")*(ProclassTbl[Level 3]&lt;&gt;0), "")))</f>
        <v/>
      </c>
      <c r="EN2" t="str" cm="1">
        <f t="array" ref="EN2">_xlfn._xlws.SORT(_xlfn.UNIQUE(_xlfn._xlws.FILTER(ProclassTbl[Level 3], (ProclassTbl[Level 2]=EN1)*(ProclassTbl[Level 3]&lt;&gt;"")*(ProclassTbl[Level 3]&lt;&gt;0), "")))</f>
        <v/>
      </c>
      <c r="EO2" t="str" cm="1">
        <f t="array" ref="EO2">_xlfn._xlws.SORT(_xlfn.UNIQUE(_xlfn._xlws.FILTER(ProclassTbl[Level 3], (ProclassTbl[Level 2]=EO1)*(ProclassTbl[Level 3]&lt;&gt;"")*(ProclassTbl[Level 3]&lt;&gt;0), "")))</f>
        <v/>
      </c>
      <c r="EP2" t="str" cm="1">
        <f t="array" ref="EP2">_xlfn._xlws.SORT(_xlfn.UNIQUE(_xlfn._xlws.FILTER(ProclassTbl[Level 3], (ProclassTbl[Level 2]=EP1)*(ProclassTbl[Level 3]&lt;&gt;"")*(ProclassTbl[Level 3]&lt;&gt;0), "")))</f>
        <v/>
      </c>
      <c r="EQ2" t="str" cm="1">
        <f t="array" ref="EQ2">_xlfn._xlws.SORT(_xlfn.UNIQUE(_xlfn._xlws.FILTER(ProclassTbl[Level 3], (ProclassTbl[Level 2]=EQ1)*(ProclassTbl[Level 3]&lt;&gt;"")*(ProclassTbl[Level 3]&lt;&gt;0), "")))</f>
        <v/>
      </c>
      <c r="ER2" t="str" cm="1">
        <f t="array" ref="ER2">_xlfn._xlws.SORT(_xlfn.UNIQUE(_xlfn._xlws.FILTER(ProclassTbl[Level 3], (ProclassTbl[Level 2]=ER1)*(ProclassTbl[Level 3]&lt;&gt;"")*(ProclassTbl[Level 3]&lt;&gt;0), "")))</f>
        <v/>
      </c>
      <c r="ES2" t="str" cm="1">
        <f t="array" ref="ES2">_xlfn._xlws.SORT(_xlfn.UNIQUE(_xlfn._xlws.FILTER(ProclassTbl[Level 3], (ProclassTbl[Level 2]=ES1)*(ProclassTbl[Level 3]&lt;&gt;"")*(ProclassTbl[Level 3]&lt;&gt;0), "")))</f>
        <v/>
      </c>
      <c r="ET2" t="str" cm="1">
        <f t="array" ref="ET2">_xlfn._xlws.SORT(_xlfn.UNIQUE(_xlfn._xlws.FILTER(ProclassTbl[Level 3], (ProclassTbl[Level 2]=ET1)*(ProclassTbl[Level 3]&lt;&gt;"")*(ProclassTbl[Level 3]&lt;&gt;0), "")))</f>
        <v/>
      </c>
      <c r="EU2" t="str" cm="1">
        <f t="array" ref="EU2">_xlfn._xlws.SORT(_xlfn.UNIQUE(_xlfn._xlws.FILTER(ProclassTbl[Level 3], (ProclassTbl[Level 2]=EU1)*(ProclassTbl[Level 3]&lt;&gt;"")*(ProclassTbl[Level 3]&lt;&gt;0), "")))</f>
        <v/>
      </c>
      <c r="EV2" t="str" cm="1">
        <f t="array" ref="EV2">_xlfn._xlws.SORT(_xlfn.UNIQUE(_xlfn._xlws.FILTER(ProclassTbl[Level 3], (ProclassTbl[Level 2]=EV1)*(ProclassTbl[Level 3]&lt;&gt;"")*(ProclassTbl[Level 3]&lt;&gt;0), "")))</f>
        <v/>
      </c>
      <c r="EW2" t="str" cm="1">
        <f t="array" ref="EW2">_xlfn._xlws.SORT(_xlfn.UNIQUE(_xlfn._xlws.FILTER(ProclassTbl[Level 3], (ProclassTbl[Level 2]=EW1)*(ProclassTbl[Level 3]&lt;&gt;"")*(ProclassTbl[Level 3]&lt;&gt;0), "")))</f>
        <v/>
      </c>
      <c r="EX2" t="str" cm="1">
        <f t="array" ref="EX2">_xlfn._xlws.SORT(_xlfn.UNIQUE(_xlfn._xlws.FILTER(ProclassTbl[Level 3], (ProclassTbl[Level 2]=EX1)*(ProclassTbl[Level 3]&lt;&gt;"")*(ProclassTbl[Level 3]&lt;&gt;0), "")))</f>
        <v/>
      </c>
      <c r="EY2" t="str" cm="1">
        <f t="array" ref="EY2">_xlfn._xlws.SORT(_xlfn.UNIQUE(_xlfn._xlws.FILTER(ProclassTbl[Level 3], (ProclassTbl[Level 2]=EY1)*(ProclassTbl[Level 3]&lt;&gt;"")*(ProclassTbl[Level 3]&lt;&gt;0), "")))</f>
        <v/>
      </c>
      <c r="EZ2" t="str" cm="1">
        <f t="array" ref="EZ2">_xlfn._xlws.SORT(_xlfn.UNIQUE(_xlfn._xlws.FILTER(ProclassTbl[Level 3], (ProclassTbl[Level 2]=EZ1)*(ProclassTbl[Level 3]&lt;&gt;"")*(ProclassTbl[Level 3]&lt;&gt;0), "")))</f>
        <v/>
      </c>
      <c r="FA2" t="str" cm="1">
        <f t="array" ref="FA2">_xlfn._xlws.SORT(_xlfn.UNIQUE(_xlfn._xlws.FILTER(ProclassTbl[Level 3], (ProclassTbl[Level 2]=FA1)*(ProclassTbl[Level 3]&lt;&gt;"")*(ProclassTbl[Level 3]&lt;&gt;0), "")))</f>
        <v/>
      </c>
      <c r="FB2" t="str" cm="1">
        <f t="array" ref="FB2">_xlfn._xlws.SORT(_xlfn.UNIQUE(_xlfn._xlws.FILTER(ProclassTbl[Level 3], (ProclassTbl[Level 2]=FB1)*(ProclassTbl[Level 3]&lt;&gt;"")*(ProclassTbl[Level 3]&lt;&gt;0), "")))</f>
        <v/>
      </c>
      <c r="FC2" t="str" cm="1">
        <f t="array" ref="FC2">_xlfn._xlws.SORT(_xlfn.UNIQUE(_xlfn._xlws.FILTER(ProclassTbl[Level 3], (ProclassTbl[Level 2]=FC1)*(ProclassTbl[Level 3]&lt;&gt;"")*(ProclassTbl[Level 3]&lt;&gt;0), "")))</f>
        <v/>
      </c>
      <c r="FD2" t="str" cm="1">
        <f t="array" ref="FD2:FD5">_xlfn._xlws.SORT(_xlfn.UNIQUE(_xlfn._xlws.FILTER(ProclassTbl[Level 3], (ProclassTbl[Level 2]=FD1)*(ProclassTbl[Level 3]&lt;&gt;"")*(ProclassTbl[Level 3]&lt;&gt;0), "")))</f>
        <v>Body Armour</v>
      </c>
      <c r="FE2" t="str" cm="1">
        <f t="array" ref="FE2:FE4">_xlfn._xlws.SORT(_xlfn.UNIQUE(_xlfn._xlws.FILTER(ProclassTbl[Level 3], (ProclassTbl[Level 2]=FE1)*(ProclassTbl[Level 3]&lt;&gt;"")*(ProclassTbl[Level 3]&lt;&gt;0), "")))</f>
        <v>GP Surgery Services</v>
      </c>
      <c r="FF2" t="str" cm="1">
        <f t="array" ref="FF2">_xlfn._xlws.SORT(_xlfn.UNIQUE(_xlfn._xlws.FILTER(ProclassTbl[Level 3], (ProclassTbl[Level 2]=FF1)*(ProclassTbl[Level 3]&lt;&gt;"")*(ProclassTbl[Level 3]&lt;&gt;0), "")))</f>
        <v/>
      </c>
      <c r="FG2" t="str" cm="1">
        <f t="array" ref="FG2:FG4">_xlfn._xlws.SORT(_xlfn.UNIQUE(_xlfn._xlws.FILTER(ProclassTbl[Level 3], (ProclassTbl[Level 2]=FG1)*(ProclassTbl[Level 3]&lt;&gt;"")*(ProclassTbl[Level 3]&lt;&gt;0), "")))</f>
        <v>Editorial</v>
      </c>
      <c r="FH2" t="str" cm="1">
        <f t="array" ref="FH2">_xlfn._xlws.SORT(_xlfn.UNIQUE(_xlfn._xlws.FILTER(ProclassTbl[Level 3], (ProclassTbl[Level 2]=FH1)*(ProclassTbl[Level 3]&lt;&gt;"")*(ProclassTbl[Level 3]&lt;&gt;0), "")))</f>
        <v/>
      </c>
      <c r="FI2" t="str" cm="1">
        <f t="array" ref="FI2">_xlfn._xlws.SORT(_xlfn.UNIQUE(_xlfn._xlws.FILTER(ProclassTbl[Level 3], (ProclassTbl[Level 2]=FI1)*(ProclassTbl[Level 3]&lt;&gt;"")*(ProclassTbl[Level 3]&lt;&gt;0), "")))</f>
        <v/>
      </c>
      <c r="FJ2" t="str" cm="1">
        <f t="array" ref="FJ2">_xlfn._xlws.SORT(_xlfn.UNIQUE(_xlfn._xlws.FILTER(ProclassTbl[Level 3], (ProclassTbl[Level 2]=FJ1)*(ProclassTbl[Level 3]&lt;&gt;"")*(ProclassTbl[Level 3]&lt;&gt;0), "")))</f>
        <v/>
      </c>
      <c r="FK2" t="str" cm="1">
        <f t="array" ref="FK2">_xlfn._xlws.SORT(_xlfn.UNIQUE(_xlfn._xlws.FILTER(ProclassTbl[Level 3], (ProclassTbl[Level 2]=FK1)*(ProclassTbl[Level 3]&lt;&gt;"")*(ProclassTbl[Level 3]&lt;&gt;0), "")))</f>
        <v/>
      </c>
      <c r="FL2" t="str" cm="1">
        <f t="array" ref="FL2">_xlfn._xlws.SORT(_xlfn.UNIQUE(_xlfn._xlws.FILTER(ProclassTbl[Level 3], (ProclassTbl[Level 2]=FL1)*(ProclassTbl[Level 3]&lt;&gt;"")*(ProclassTbl[Level 3]&lt;&gt;0), "")))</f>
        <v/>
      </c>
      <c r="FM2" t="str" cm="1">
        <f t="array" ref="FM2">_xlfn._xlws.SORT(_xlfn.UNIQUE(_xlfn._xlws.FILTER(ProclassTbl[Level 3], (ProclassTbl[Level 2]=FM1)*(ProclassTbl[Level 3]&lt;&gt;"")*(ProclassTbl[Level 3]&lt;&gt;0), "")))</f>
        <v/>
      </c>
      <c r="FN2" t="str" cm="1">
        <f t="array" ref="FN2">_xlfn._xlws.SORT(_xlfn.UNIQUE(_xlfn._xlws.FILTER(ProclassTbl[Level 3], (ProclassTbl[Level 2]=FN1)*(ProclassTbl[Level 3]&lt;&gt;"")*(ProclassTbl[Level 3]&lt;&gt;0), "")))</f>
        <v/>
      </c>
      <c r="FO2" t="str" cm="1">
        <f t="array" ref="FO2:FO8">_xlfn._xlws.SORT(_xlfn.UNIQUE(_xlfn._xlws.FILTER(ProclassTbl[Level 3], (ProclassTbl[Level 2]=FO1)*(ProclassTbl[Level 3]&lt;&gt;"")*(ProclassTbl[Level 3]&lt;&gt;0), "")))</f>
        <v>Day Care</v>
      </c>
      <c r="FP2" t="str" cm="1">
        <f t="array" ref="FP2:FP5">_xlfn._xlws.SORT(_xlfn.UNIQUE(_xlfn._xlws.FILTER(ProclassTbl[Level 3], (ProclassTbl[Level 2]=FP1)*(ProclassTbl[Level 3]&lt;&gt;"")*(ProclassTbl[Level 3]&lt;&gt;0), "")))</f>
        <v>Community</v>
      </c>
      <c r="FQ2" t="str" cm="1">
        <f t="array" ref="FQ2">_xlfn._xlws.SORT(_xlfn.UNIQUE(_xlfn._xlws.FILTER(ProclassTbl[Level 3], (ProclassTbl[Level 2]=FQ1)*(ProclassTbl[Level 3]&lt;&gt;"")*(ProclassTbl[Level 3]&lt;&gt;0), "")))</f>
        <v/>
      </c>
      <c r="FR2" t="str" cm="1">
        <f t="array" ref="FR2:FR12">_xlfn._xlws.SORT(_xlfn.UNIQUE(_xlfn._xlws.FILTER(ProclassTbl[Level 3], (ProclassTbl[Level 2]=FR1)*(ProclassTbl[Level 3]&lt;&gt;"")*(ProclassTbl[Level 3]&lt;&gt;0), "")))</f>
        <v>Construction</v>
      </c>
      <c r="FS2" t="str" cm="1">
        <f t="array" ref="FS2">_xlfn._xlws.SORT(_xlfn.UNIQUE(_xlfn._xlws.FILTER(ProclassTbl[Level 3], (ProclassTbl[Level 2]=FS1)*(ProclassTbl[Level 3]&lt;&gt;"")*(ProclassTbl[Level 3]&lt;&gt;0), "")))</f>
        <v/>
      </c>
      <c r="FT2" t="str" cm="1">
        <f t="array" ref="FT2">_xlfn._xlws.SORT(_xlfn.UNIQUE(_xlfn._xlws.FILTER(ProclassTbl[Level 3], (ProclassTbl[Level 2]=FT1)*(ProclassTbl[Level 3]&lt;&gt;"")*(ProclassTbl[Level 3]&lt;&gt;0), "")))</f>
        <v/>
      </c>
      <c r="FU2" t="str" cm="1">
        <f t="array" ref="FU2">_xlfn._xlws.SORT(_xlfn.UNIQUE(_xlfn._xlws.FILTER(ProclassTbl[Level 3], (ProclassTbl[Level 2]=FU1)*(ProclassTbl[Level 3]&lt;&gt;"")*(ProclassTbl[Level 3]&lt;&gt;0), "")))</f>
        <v/>
      </c>
      <c r="FV2" t="str" cm="1">
        <f t="array" ref="FV2">_xlfn._xlws.SORT(_xlfn.UNIQUE(_xlfn._xlws.FILTER(ProclassTbl[Level 3], (ProclassTbl[Level 2]=FV1)*(ProclassTbl[Level 3]&lt;&gt;"")*(ProclassTbl[Level 3]&lt;&gt;0), "")))</f>
        <v/>
      </c>
      <c r="FW2" t="str" cm="1">
        <f t="array" ref="FW2">_xlfn._xlws.SORT(_xlfn.UNIQUE(_xlfn._xlws.FILTER(ProclassTbl[Level 3], (ProclassTbl[Level 2]=FW1)*(ProclassTbl[Level 3]&lt;&gt;"")*(ProclassTbl[Level 3]&lt;&gt;0), "")))</f>
        <v/>
      </c>
      <c r="FX2" t="str" cm="1">
        <f t="array" ref="FX2">_xlfn._xlws.SORT(_xlfn.UNIQUE(_xlfn._xlws.FILTER(ProclassTbl[Level 3], (ProclassTbl[Level 2]=FX1)*(ProclassTbl[Level 3]&lt;&gt;"")*(ProclassTbl[Level 3]&lt;&gt;0), "")))</f>
        <v/>
      </c>
      <c r="FY2" t="str" cm="1">
        <f t="array" ref="FY2">_xlfn._xlws.SORT(_xlfn.UNIQUE(_xlfn._xlws.FILTER(ProclassTbl[Level 3], (ProclassTbl[Level 2]=FY1)*(ProclassTbl[Level 3]&lt;&gt;"")*(ProclassTbl[Level 3]&lt;&gt;0), "")))</f>
        <v/>
      </c>
      <c r="FZ2" t="str" cm="1">
        <f t="array" ref="FZ2:FZ7">_xlfn._xlws.SORT(_xlfn.UNIQUE(_xlfn._xlws.FILTER(ProclassTbl[Level 3], (ProclassTbl[Level 2]=FZ1)*(ProclassTbl[Level 3]&lt;&gt;"")*(ProclassTbl[Level 3]&lt;&gt;0), "")))</f>
        <v>Access Control</v>
      </c>
      <c r="GA2" t="str" cm="1">
        <f t="array" ref="GA2">_xlfn._xlws.SORT(_xlfn.UNIQUE(_xlfn._xlws.FILTER(ProclassTbl[Level 3], (ProclassTbl[Level 2]=GA1)*(ProclassTbl[Level 3]&lt;&gt;"")*(ProclassTbl[Level 3]&lt;&gt;0), "")))</f>
        <v/>
      </c>
      <c r="GB2" t="str" cm="1">
        <f t="array" ref="GB2:GB12">_xlfn._xlws.SORT(_xlfn.UNIQUE(_xlfn._xlws.FILTER(ProclassTbl[Level 3], (ProclassTbl[Level 2]=GB1)*(ProclassTbl[Level 3]&lt;&gt;"")*(ProclassTbl[Level 3]&lt;&gt;0), "")))</f>
        <v>Application Service Provision / Software as a Service (SaaS)</v>
      </c>
      <c r="GC2" t="str" cm="1">
        <f t="array" ref="GC2:GC4">_xlfn._xlws.SORT(_xlfn.UNIQUE(_xlfn._xlws.FILTER(ProclassTbl[Level 3], (ProclassTbl[Level 2]=GC1)*(ProclassTbl[Level 3]&lt;&gt;"")*(ProclassTbl[Level 3]&lt;&gt;0), "")))</f>
        <v>Carer Sitting Services</v>
      </c>
      <c r="GD2" t="str" cm="1">
        <f t="array" ref="GD2">_xlfn._xlws.SORT(_xlfn.UNIQUE(_xlfn._xlws.FILTER(ProclassTbl[Level 3], (ProclassTbl[Level 2]=GD1)*(ProclassTbl[Level 3]&lt;&gt;"")*(ProclassTbl[Level 3]&lt;&gt;0), "")))</f>
        <v/>
      </c>
      <c r="GE2" t="str" cm="1">
        <f t="array" ref="GE2">_xlfn._xlws.SORT(_xlfn.UNIQUE(_xlfn._xlws.FILTER(ProclassTbl[Level 3], (ProclassTbl[Level 2]=GE1)*(ProclassTbl[Level 3]&lt;&gt;"")*(ProclassTbl[Level 3]&lt;&gt;0), "")))</f>
        <v/>
      </c>
      <c r="GF2" t="str" cm="1">
        <f t="array" ref="GF2">_xlfn._xlws.SORT(_xlfn.UNIQUE(_xlfn._xlws.FILTER(ProclassTbl[Level 3], (ProclassTbl[Level 2]=GF1)*(ProclassTbl[Level 3]&lt;&gt;"")*(ProclassTbl[Level 3]&lt;&gt;0), "")))</f>
        <v/>
      </c>
      <c r="GG2" t="str" cm="1">
        <f t="array" ref="GG2">_xlfn._xlws.SORT(_xlfn.UNIQUE(_xlfn._xlws.FILTER(ProclassTbl[Level 3], (ProclassTbl[Level 2]=GG1)*(ProclassTbl[Level 3]&lt;&gt;"")*(ProclassTbl[Level 3]&lt;&gt;0), "")))</f>
        <v/>
      </c>
      <c r="GH2" t="str" cm="1">
        <f t="array" ref="GH2">_xlfn._xlws.SORT(_xlfn.UNIQUE(_xlfn._xlws.FILTER(ProclassTbl[Level 3], (ProclassTbl[Level 2]=GH1)*(ProclassTbl[Level 3]&lt;&gt;"")*(ProclassTbl[Level 3]&lt;&gt;0), "")))</f>
        <v/>
      </c>
      <c r="GI2" t="str" cm="1">
        <f t="array" ref="GI2:GI4">_xlfn._xlws.SORT(_xlfn.UNIQUE(_xlfn._xlws.FILTER(ProclassTbl[Level 3], (ProclassTbl[Level 2]=GI1)*(ProclassTbl[Level 3]&lt;&gt;"")*(ProclassTbl[Level 3]&lt;&gt;0), "")))</f>
        <v>Home Shopping Service</v>
      </c>
      <c r="GJ2" t="str" cm="1">
        <f t="array" ref="GJ2">_xlfn._xlws.SORT(_xlfn.UNIQUE(_xlfn._xlws.FILTER(ProclassTbl[Level 3], (ProclassTbl[Level 2]=GJ1)*(ProclassTbl[Level 3]&lt;&gt;"")*(ProclassTbl[Level 3]&lt;&gt;0), "")))</f>
        <v/>
      </c>
      <c r="GK2" t="str" cm="1">
        <f t="array" ref="GK2">_xlfn._xlws.SORT(_xlfn.UNIQUE(_xlfn._xlws.FILTER(ProclassTbl[Level 3], (ProclassTbl[Level 2]=GK1)*(ProclassTbl[Level 3]&lt;&gt;"")*(ProclassTbl[Level 3]&lt;&gt;0), "")))</f>
        <v/>
      </c>
      <c r="GL2" t="str" cm="1">
        <f t="array" ref="GL2:GL5">_xlfn._xlws.SORT(_xlfn.UNIQUE(_xlfn._xlws.FILTER(ProclassTbl[Level 3], (ProclassTbl[Level 2]=GL1)*(ProclassTbl[Level 3]&lt;&gt;"")*(ProclassTbl[Level 3]&lt;&gt;0), "")))</f>
        <v>Commercial Off-The-Shelf</v>
      </c>
      <c r="GM2" t="str" cm="1">
        <f t="array" ref="GM2">_xlfn._xlws.SORT(_xlfn.UNIQUE(_xlfn._xlws.FILTER(ProclassTbl[Level 3], (ProclassTbl[Level 2]=GM1)*(ProclassTbl[Level 3]&lt;&gt;"")*(ProclassTbl[Level 3]&lt;&gt;0), "")))</f>
        <v/>
      </c>
      <c r="GN2" t="str" cm="1">
        <f t="array" ref="GN2">_xlfn._xlws.SORT(_xlfn.UNIQUE(_xlfn._xlws.FILTER(ProclassTbl[Level 3], (ProclassTbl[Level 2]=GN1)*(ProclassTbl[Level 3]&lt;&gt;"")*(ProclassTbl[Level 3]&lt;&gt;0), "")))</f>
        <v/>
      </c>
      <c r="GO2" t="str" cm="1">
        <f t="array" ref="GO2:GO18">_xlfn._xlws.SORT(_xlfn.UNIQUE(_xlfn._xlws.FILTER(ProclassTbl[Level 3], (ProclassTbl[Level 2]=GO1)*(ProclassTbl[Level 3]&lt;&gt;"")*(ProclassTbl[Level 3]&lt;&gt;0), "")))</f>
        <v>Adolescent Mental Health Services</v>
      </c>
      <c r="GP2" t="str" cm="1">
        <f t="array" ref="GP2">_xlfn._xlws.SORT(_xlfn.UNIQUE(_xlfn._xlws.FILTER(ProclassTbl[Level 3], (ProclassTbl[Level 2]=GP1)*(ProclassTbl[Level 3]&lt;&gt;"")*(ProclassTbl[Level 3]&lt;&gt;0), "")))</f>
        <v/>
      </c>
      <c r="GQ2" t="str" cm="1">
        <f t="array" ref="GQ2">_xlfn._xlws.SORT(_xlfn.UNIQUE(_xlfn._xlws.FILTER(ProclassTbl[Level 3], (ProclassTbl[Level 2]=GQ1)*(ProclassTbl[Level 3]&lt;&gt;"")*(ProclassTbl[Level 3]&lt;&gt;0), "")))</f>
        <v/>
      </c>
      <c r="GR2" t="str" cm="1">
        <f t="array" ref="GR2">_xlfn._xlws.SORT(_xlfn.UNIQUE(_xlfn._xlws.FILTER(ProclassTbl[Level 3], (ProclassTbl[Level 2]=GR1)*(ProclassTbl[Level 3]&lt;&gt;"")*(ProclassTbl[Level 3]&lt;&gt;0), "")))</f>
        <v/>
      </c>
      <c r="GS2" t="str" cm="1">
        <f t="array" ref="GS2">_xlfn._xlws.SORT(_xlfn.UNIQUE(_xlfn._xlws.FILTER(ProclassTbl[Level 3], (ProclassTbl[Level 2]=GS1)*(ProclassTbl[Level 3]&lt;&gt;"")*(ProclassTbl[Level 3]&lt;&gt;0), "")))</f>
        <v/>
      </c>
      <c r="GT2" t="str" cm="1">
        <f t="array" ref="GT2">_xlfn._xlws.SORT(_xlfn.UNIQUE(_xlfn._xlws.FILTER(ProclassTbl[Level 3], (ProclassTbl[Level 2]=GT1)*(ProclassTbl[Level 3]&lt;&gt;"")*(ProclassTbl[Level 3]&lt;&gt;0), "")))</f>
        <v/>
      </c>
      <c r="GU2" t="str" cm="1">
        <f t="array" ref="GU2:GU4">_xlfn._xlws.SORT(_xlfn.UNIQUE(_xlfn._xlws.FILTER(ProclassTbl[Level 3], (ProclassTbl[Level 2]=GU1)*(ProclassTbl[Level 3]&lt;&gt;"")*(ProclassTbl[Level 3]&lt;&gt;0), "")))</f>
        <v>Curriculum</v>
      </c>
      <c r="GV2" t="str" cm="1">
        <f t="array" ref="GV2">_xlfn._xlws.SORT(_xlfn.UNIQUE(_xlfn._xlws.FILTER(ProclassTbl[Level 3], (ProclassTbl[Level 2]=GV1)*(ProclassTbl[Level 3]&lt;&gt;"")*(ProclassTbl[Level 3]&lt;&gt;0), "")))</f>
        <v/>
      </c>
      <c r="GW2" t="str" cm="1">
        <f t="array" ref="GW2">_xlfn._xlws.SORT(_xlfn.UNIQUE(_xlfn._xlws.FILTER(ProclassTbl[Level 3], (ProclassTbl[Level 2]=GW1)*(ProclassTbl[Level 3]&lt;&gt;"")*(ProclassTbl[Level 3]&lt;&gt;0), "")))</f>
        <v/>
      </c>
      <c r="GX2" t="str" cm="1">
        <f t="array" ref="GX2">_xlfn._xlws.SORT(_xlfn.UNIQUE(_xlfn._xlws.FILTER(ProclassTbl[Level 3], (ProclassTbl[Level 2]=GX1)*(ProclassTbl[Level 3]&lt;&gt;"")*(ProclassTbl[Level 3]&lt;&gt;0), "")))</f>
        <v/>
      </c>
      <c r="GY2" t="str" cm="1">
        <f t="array" ref="GY2">_xlfn._xlws.SORT(_xlfn.UNIQUE(_xlfn._xlws.FILTER(ProclassTbl[Level 3], (ProclassTbl[Level 2]=GY1)*(ProclassTbl[Level 3]&lt;&gt;"")*(ProclassTbl[Level 3]&lt;&gt;0), "")))</f>
        <v/>
      </c>
      <c r="GZ2" t="str" cm="1">
        <f t="array" ref="GZ2:GZ4">_xlfn._xlws.SORT(_xlfn.UNIQUE(_xlfn._xlws.FILTER(ProclassTbl[Level 3], (ProclassTbl[Level 2]=GZ1)*(ProclassTbl[Level 3]&lt;&gt;"")*(ProclassTbl[Level 3]&lt;&gt;0), "")))</f>
        <v>Gully Cleansing</v>
      </c>
      <c r="HA2" t="str" cm="1">
        <f t="array" ref="HA2">_xlfn._xlws.SORT(_xlfn.UNIQUE(_xlfn._xlws.FILTER(ProclassTbl[Level 3], (ProclassTbl[Level 2]=HA1)*(ProclassTbl[Level 3]&lt;&gt;"")*(ProclassTbl[Level 3]&lt;&gt;0), "")))</f>
        <v/>
      </c>
      <c r="HB2" t="str" cm="1">
        <f t="array" ref="HB2:HB3">_xlfn._xlws.SORT(_xlfn.UNIQUE(_xlfn._xlws.FILTER(ProclassTbl[Level 3], (ProclassTbl[Level 2]=HB1)*(ProclassTbl[Level 3]&lt;&gt;"")*(ProclassTbl[Level 3]&lt;&gt;0), "")))</f>
        <v>Not Elsewhere Classified</v>
      </c>
      <c r="HC2" t="str" cm="1">
        <f t="array" ref="HC2:HC7">_xlfn._xlws.SORT(_xlfn.UNIQUE(_xlfn._xlws.FILTER(ProclassTbl[Level 3], (ProclassTbl[Level 2]=HC1)*(ProclassTbl[Level 3]&lt;&gt;"")*(ProclassTbl[Level 3]&lt;&gt;0), "")))</f>
        <v>Desktop Equipment</v>
      </c>
      <c r="HD2" t="str" cm="1">
        <f t="array" ref="HD2:HD5">_xlfn._xlws.SORT(_xlfn.UNIQUE(_xlfn._xlws.FILTER(ProclassTbl[Level 3], (ProclassTbl[Level 2]=HD1)*(ProclassTbl[Level 3]&lt;&gt;"")*(ProclassTbl[Level 3]&lt;&gt;0), "")))</f>
        <v>Consumables</v>
      </c>
      <c r="HE2" t="str" cm="1">
        <f t="array" ref="HE2:HE5">_xlfn._xlws.SORT(_xlfn.UNIQUE(_xlfn._xlws.FILTER(ProclassTbl[Level 3], (ProclassTbl[Level 2]=HE1)*(ProclassTbl[Level 3]&lt;&gt;"")*(ProclassTbl[Level 3]&lt;&gt;0), "")))</f>
        <v>Advocacy</v>
      </c>
      <c r="HF2" t="str" cm="1">
        <f t="array" ref="HF2">_xlfn._xlws.SORT(_xlfn.UNIQUE(_xlfn._xlws.FILTER(ProclassTbl[Level 3], (ProclassTbl[Level 2]=HF1)*(ProclassTbl[Level 3]&lt;&gt;"")*(ProclassTbl[Level 3]&lt;&gt;0), "")))</f>
        <v/>
      </c>
      <c r="HG2" t="str" cm="1">
        <f t="array" ref="HG2:HG8">_xlfn._xlws.SORT(_xlfn.UNIQUE(_xlfn._xlws.FILTER(ProclassTbl[Level 3], (ProclassTbl[Level 2]=HG1)*(ProclassTbl[Level 3]&lt;&gt;"")*(ProclassTbl[Level 3]&lt;&gt;0), "")))</f>
        <v>Adult Social Care</v>
      </c>
      <c r="HH2" t="str" cm="1">
        <f t="array" ref="HH2">_xlfn._xlws.SORT(_xlfn.UNIQUE(_xlfn._xlws.FILTER(ProclassTbl[Level 3], (ProclassTbl[Level 2]=HH1)*(ProclassTbl[Level 3]&lt;&gt;"")*(ProclassTbl[Level 3]&lt;&gt;0), "")))</f>
        <v/>
      </c>
      <c r="HI2" t="str" cm="1">
        <f t="array" ref="HI2:HI5">_xlfn._xlws.SORT(_xlfn.UNIQUE(_xlfn._xlws.FILTER(ProclassTbl[Level 3], (ProclassTbl[Level 2]=HI1)*(ProclassTbl[Level 3]&lt;&gt;"")*(ProclassTbl[Level 3]&lt;&gt;0), "")))</f>
        <v>Laboratory</v>
      </c>
      <c r="HJ2" t="str" cm="1">
        <f t="array" ref="HJ2:HJ5">_xlfn._xlws.SORT(_xlfn.UNIQUE(_xlfn._xlws.FILTER(ProclassTbl[Level 3], (ProclassTbl[Level 2]=HJ1)*(ProclassTbl[Level 3]&lt;&gt;"")*(ProclassTbl[Level 3]&lt;&gt;0), "")))</f>
        <v>Airwave</v>
      </c>
      <c r="HK2" t="str" cm="1">
        <f t="array" ref="HK2:HK9">_xlfn._xlws.SORT(_xlfn.UNIQUE(_xlfn._xlws.FILTER(ProclassTbl[Level 3], (ProclassTbl[Level 2]=HK1)*(ProclassTbl[Level 3]&lt;&gt;"")*(ProclassTbl[Level 3]&lt;&gt;0), "")))</f>
        <v>Accountancy</v>
      </c>
      <c r="HL2" t="str" cm="1">
        <f t="array" ref="HL2">_xlfn._xlws.SORT(_xlfn.UNIQUE(_xlfn._xlws.FILTER(ProclassTbl[Level 3], (ProclassTbl[Level 2]=HL1)*(ProclassTbl[Level 3]&lt;&gt;"")*(ProclassTbl[Level 3]&lt;&gt;0), "")))</f>
        <v/>
      </c>
      <c r="HM2" t="str" cm="1">
        <f t="array" ref="HM2">_xlfn._xlws.SORT(_xlfn.UNIQUE(_xlfn._xlws.FILTER(ProclassTbl[Level 3], (ProclassTbl[Level 2]=HM1)*(ProclassTbl[Level 3]&lt;&gt;"")*(ProclassTbl[Level 3]&lt;&gt;0), "")))</f>
        <v/>
      </c>
      <c r="HN2" t="str" cm="1">
        <f t="array" ref="HN2:HN4">_xlfn._xlws.SORT(_xlfn.UNIQUE(_xlfn._xlws.FILTER(ProclassTbl[Level 3], (ProclassTbl[Level 2]=HN1)*(ProclassTbl[Level 3]&lt;&gt;"")*(ProclassTbl[Level 3]&lt;&gt;0), "")))</f>
        <v>Archaeological Surveys</v>
      </c>
      <c r="HO2" t="str" cm="1">
        <f t="array" ref="HO2">_xlfn._xlws.SORT(_xlfn.UNIQUE(_xlfn._xlws.FILTER(ProclassTbl[Level 3], (ProclassTbl[Level 2]=HO1)*(ProclassTbl[Level 3]&lt;&gt;"")*(ProclassTbl[Level 3]&lt;&gt;0), "")))</f>
        <v/>
      </c>
      <c r="HP2" t="str" cm="1">
        <f t="array" ref="HP2:HP4">_xlfn._xlws.SORT(_xlfn.UNIQUE(_xlfn._xlws.FILTER(ProclassTbl[Level 3], (ProclassTbl[Level 2]=HP1)*(ProclassTbl[Level 3]&lt;&gt;"")*(ProclassTbl[Level 3]&lt;&gt;0), "")))</f>
        <v>Hire</v>
      </c>
      <c r="HQ2" t="str" cm="1">
        <f t="array" ref="HQ2">_xlfn._xlws.SORT(_xlfn.UNIQUE(_xlfn._xlws.FILTER(ProclassTbl[Level 3], (ProclassTbl[Level 2]=HQ1)*(ProclassTbl[Level 3]&lt;&gt;"")*(ProclassTbl[Level 3]&lt;&gt;0), "")))</f>
        <v/>
      </c>
      <c r="HR2" t="str" cm="1">
        <f t="array" ref="HR2:HR4">_xlfn._xlws.SORT(_xlfn.UNIQUE(_xlfn._xlws.FILTER(ProclassTbl[Level 3], (ProclassTbl[Level 2]=HR1)*(ProclassTbl[Level 3]&lt;&gt;"")*(ProclassTbl[Level 3]&lt;&gt;0), "")))</f>
        <v>Conferences</v>
      </c>
      <c r="HS2" t="str" cm="1">
        <f t="array" ref="HS2:HS5">_xlfn._xlws.SORT(_xlfn.UNIQUE(_xlfn._xlws.FILTER(ProclassTbl[Level 3], (ProclassTbl[Level 2]=HS1)*(ProclassTbl[Level 3]&lt;&gt;"")*(ProclassTbl[Level 3]&lt;&gt;0), "")))</f>
        <v>Air Travel</v>
      </c>
      <c r="HT2" t="str" cm="1">
        <f t="array" ref="HT2">_xlfn._xlws.SORT(_xlfn.UNIQUE(_xlfn._xlws.FILTER(ProclassTbl[Level 3], (ProclassTbl[Level 2]=HT1)*(ProclassTbl[Level 3]&lt;&gt;"")*(ProclassTbl[Level 3]&lt;&gt;0), "")))</f>
        <v/>
      </c>
      <c r="HU2" t="str" cm="1">
        <f t="array" ref="HU2">_xlfn._xlws.SORT(_xlfn.UNIQUE(_xlfn._xlws.FILTER(ProclassTbl[Level 3], (ProclassTbl[Level 2]=HU1)*(ProclassTbl[Level 3]&lt;&gt;"")*(ProclassTbl[Level 3]&lt;&gt;0), "")))</f>
        <v/>
      </c>
      <c r="HV2" t="str" cm="1">
        <f t="array" ref="HV2:HV7">_xlfn._xlws.SORT(_xlfn.UNIQUE(_xlfn._xlws.FILTER(ProclassTbl[Level 3], (ProclassTbl[Level 2]=HV1)*(ProclassTbl[Level 3]&lt;&gt;"")*(ProclassTbl[Level 3]&lt;&gt;0), "")))</f>
        <v>Dresses, Skirts &amp; Trousers</v>
      </c>
      <c r="HW2" t="str" cm="1">
        <f t="array" ref="HW2">_xlfn._xlws.SORT(_xlfn.UNIQUE(_xlfn._xlws.FILTER(ProclassTbl[Level 3], (ProclassTbl[Level 2]=HW1)*(ProclassTbl[Level 3]&lt;&gt;"")*(ProclassTbl[Level 3]&lt;&gt;0), "")))</f>
        <v/>
      </c>
      <c r="HX2" t="str" cm="1">
        <f t="array" ref="HX2">_xlfn._xlws.SORT(_xlfn.UNIQUE(_xlfn._xlws.FILTER(ProclassTbl[Level 3], (ProclassTbl[Level 2]=HX1)*(ProclassTbl[Level 3]&lt;&gt;"")*(ProclassTbl[Level 3]&lt;&gt;0), "")))</f>
        <v/>
      </c>
      <c r="HY2" t="str" cm="1">
        <f t="array" ref="HY2">_xlfn._xlws.SORT(_xlfn.UNIQUE(_xlfn._xlws.FILTER(ProclassTbl[Level 3], (ProclassTbl[Level 2]=HY1)*(ProclassTbl[Level 3]&lt;&gt;"")*(ProclassTbl[Level 3]&lt;&gt;0), "")))</f>
        <v/>
      </c>
      <c r="HZ2" t="str" cm="1">
        <f t="array" ref="HZ2">_xlfn._xlws.SORT(_xlfn.UNIQUE(_xlfn._xlws.FILTER(ProclassTbl[Level 3], (ProclassTbl[Level 2]=HZ1)*(ProclassTbl[Level 3]&lt;&gt;"")*(ProclassTbl[Level 3]&lt;&gt;0), "")))</f>
        <v/>
      </c>
      <c r="IA2" t="str" cm="1">
        <f t="array" ref="IA2:IA9">_xlfn._xlws.SORT(_xlfn.UNIQUE(_xlfn._xlws.FILTER(ProclassTbl[Level 3], (ProclassTbl[Level 2]=IA1)*(ProclassTbl[Level 3]&lt;&gt;"")*(ProclassTbl[Level 3]&lt;&gt;0), "")))</f>
        <v>Abandoned Vehicles</v>
      </c>
      <c r="IB2" t="str" cm="1">
        <f t="array" ref="IB2">_xlfn._xlws.SORT(_xlfn.UNIQUE(_xlfn._xlws.FILTER(ProclassTbl[Level 3], (ProclassTbl[Level 2]=IB1)*(ProclassTbl[Level 3]&lt;&gt;"")*(ProclassTbl[Level 3]&lt;&gt;0), "")))</f>
        <v/>
      </c>
      <c r="IC2" t="str" cm="1">
        <f t="array" ref="IC2">_xlfn._xlws.SORT(_xlfn.UNIQUE(_xlfn._xlws.FILTER(ProclassTbl[Level 3], (ProclassTbl[Level 2]=IC1)*(ProclassTbl[Level 3]&lt;&gt;"")*(ProclassTbl[Level 3]&lt;&gt;0), "")))</f>
        <v/>
      </c>
      <c r="ID2" t="str" cm="1">
        <f t="array" ref="ID2">_xlfn._xlws.SORT(_xlfn.UNIQUE(_xlfn._xlws.FILTER(ProclassTbl[Level 3], (ProclassTbl[Level 2]=ID1)*(ProclassTbl[Level 3]&lt;&gt;"")*(ProclassTbl[Level 3]&lt;&gt;0), "")))</f>
        <v/>
      </c>
      <c r="IE2" t="str" cm="1">
        <f t="array" ref="IE2">_xlfn._xlws.SORT(_xlfn.UNIQUE(_xlfn._xlws.FILTER(ProclassTbl[Level 3], (ProclassTbl[Level 2]=IE1)*(ProclassTbl[Level 3]&lt;&gt;"")*(ProclassTbl[Level 3]&lt;&gt;0), "")))</f>
        <v/>
      </c>
      <c r="IF2" t="str" cm="1">
        <f t="array" ref="IF2:IF5">_xlfn._xlws.SORT(_xlfn.UNIQUE(_xlfn._xlws.FILTER(ProclassTbl[Level 3], (ProclassTbl[Level 2]=IF1)*(ProclassTbl[Level 3]&lt;&gt;"")*(ProclassTbl[Level 3]&lt;&gt;0), "")))</f>
        <v>Career Advice Services</v>
      </c>
    </row>
    <row r="3" spans="1:240" x14ac:dyDescent="0.25">
      <c r="E3" t="str">
        <v>Promotional &amp; Recruitment</v>
      </c>
      <c r="K3" t="str">
        <v>Licensing Services</v>
      </c>
      <c r="X3" t="str">
        <v>Demolition &amp; Asbestos Removal</v>
      </c>
      <c r="Z3" t="str">
        <v>Children Social Care</v>
      </c>
      <c r="AF3" t="str">
        <v>Janitorial</v>
      </c>
      <c r="AG3" t="str">
        <v>Internal</v>
      </c>
      <c r="AK3" t="str">
        <v>Alternative Education</v>
      </c>
      <c r="AU3" t="str">
        <v>Asset Finance</v>
      </c>
      <c r="AV3" t="str">
        <v>Not Elsewhere Classified</v>
      </c>
      <c r="AZ3" t="str">
        <v>Day Services</v>
      </c>
      <c r="BC3" t="str">
        <v>Reablement</v>
      </c>
      <c r="BF3" t="str">
        <v>Family Based Services</v>
      </c>
      <c r="BL3" t="str">
        <v>Street Lighting</v>
      </c>
      <c r="BP3" t="str">
        <v>Not Elsewhere Classified</v>
      </c>
      <c r="BX3" t="str">
        <v>School Milk</v>
      </c>
      <c r="CI3" t="str">
        <v>Non-charitable</v>
      </c>
      <c r="CK3" t="str">
        <v>Hire</v>
      </c>
      <c r="CQ3" t="str">
        <v>Leasing</v>
      </c>
      <c r="CU3" t="str">
        <v>Not Elsewhere Classified</v>
      </c>
      <c r="CX3" t="str">
        <v>Property</v>
      </c>
      <c r="DL3" t="str">
        <v>Not Elsewhere Classified</v>
      </c>
      <c r="DP3" t="str">
        <v>Network</v>
      </c>
      <c r="DQ3" t="str">
        <v>Not Elsewhere Classified</v>
      </c>
      <c r="DR3" t="str">
        <v>Not Elsewhere Classified</v>
      </c>
      <c r="DW3" t="str">
        <v>Children Social Care</v>
      </c>
      <c r="EE3" t="str">
        <v>Not Elsewhere Classified</v>
      </c>
      <c r="EJ3" t="str">
        <v>Envelopes</v>
      </c>
      <c r="EK3" t="str">
        <v>Equipment</v>
      </c>
      <c r="FD3" t="str">
        <v>Coveralls &amp; Suits</v>
      </c>
      <c r="FE3" t="str">
        <v>Not Elsewhere Classified</v>
      </c>
      <c r="FG3" t="str">
        <v>Not Elsewhere Classified</v>
      </c>
      <c r="FO3" t="str">
        <v>Foster Care</v>
      </c>
      <c r="FP3" t="str">
        <v>Not Elsewhere Classified</v>
      </c>
      <c r="FR3" t="str">
        <v>Design</v>
      </c>
      <c r="FZ3" t="str">
        <v>Closed-Circuit Television</v>
      </c>
      <c r="GB3" t="str">
        <v>Cloud Services</v>
      </c>
      <c r="GC3" t="str">
        <v>Carers breaks</v>
      </c>
      <c r="GI3" t="str">
        <v>Meals On Wheels</v>
      </c>
      <c r="GL3" t="str">
        <v>Customised &amp; Bespoke</v>
      </c>
      <c r="GO3" t="str">
        <v>Adoption Services</v>
      </c>
      <c r="GU3" t="str">
        <v>Non-curriculum</v>
      </c>
      <c r="GZ3" t="str">
        <v>Not Elsewhere Classified</v>
      </c>
      <c r="HB3" t="str">
        <v>Testing &amp; Inspection</v>
      </c>
      <c r="HC3" t="str">
        <v>Diaries &amp; Planners</v>
      </c>
      <c r="HD3" t="str">
        <v>Fitted Equipment</v>
      </c>
      <c r="HE3" t="str">
        <v>Not Elsewhere Classified</v>
      </c>
      <c r="HG3" t="str">
        <v>Children Social Care</v>
      </c>
      <c r="HI3" t="str">
        <v>Measuring</v>
      </c>
      <c r="HJ3" t="str">
        <v>Fixed</v>
      </c>
      <c r="HK3" t="str">
        <v>Administration &amp; Clerical</v>
      </c>
      <c r="HN3" t="str">
        <v>Geotechnical / Geochemical Surveys</v>
      </c>
      <c r="HP3" t="str">
        <v>Not Elsewhere Classified</v>
      </c>
      <c r="HR3" t="str">
        <v>Not Elsewhere Classified</v>
      </c>
      <c r="HS3" t="str">
        <v>Not Elsewhere Classified</v>
      </c>
      <c r="HV3" t="str">
        <v>Fleeces &amp; Jumpers</v>
      </c>
      <c r="IA3" t="str">
        <v>Consumables</v>
      </c>
      <c r="IF3" t="str">
        <v>Not Elsewhere Classified</v>
      </c>
    </row>
    <row r="4" spans="1:240" x14ac:dyDescent="0.25">
      <c r="E4" t="str">
        <v>Statutory</v>
      </c>
      <c r="K4" t="str">
        <v>Not Elsewhere Classified</v>
      </c>
      <c r="X4" t="str">
        <v>Not Elsewhere Classified</v>
      </c>
      <c r="Z4" t="str">
        <v>Home to School / College</v>
      </c>
      <c r="AF4" t="str">
        <v>Not Elsewhere Classified</v>
      </c>
      <c r="AG4" t="str">
        <v>Not Elsewhere Classified</v>
      </c>
      <c r="AK4" t="str">
        <v>Baby Sitting Services</v>
      </c>
      <c r="AU4" t="str">
        <v>Cards</v>
      </c>
      <c r="AV4" t="str">
        <v>Purchase</v>
      </c>
      <c r="AZ4" t="str">
        <v>Leisure Early Years</v>
      </c>
      <c r="BF4" t="str">
        <v>Family Support</v>
      </c>
      <c r="BP4" t="str">
        <v>Repair &amp; Maintenance</v>
      </c>
      <c r="CI4" t="str">
        <v>Not Elsewhere Classified</v>
      </c>
      <c r="CK4" t="str">
        <v>Not Elsewhere Classified</v>
      </c>
      <c r="CQ4" t="str">
        <v>Not Elsewhere Classified</v>
      </c>
      <c r="CX4" t="str">
        <v>Transport</v>
      </c>
      <c r="DL4" t="str">
        <v>Repair &amp; Maintenance</v>
      </c>
      <c r="DP4" t="str">
        <v>Not Elsewhere Classified</v>
      </c>
      <c r="DQ4" t="str">
        <v>Organisation &amp; Planning</v>
      </c>
      <c r="DR4" t="str">
        <v>Small Scale Fabrication</v>
      </c>
      <c r="DW4" t="str">
        <v>Home to School / College</v>
      </c>
      <c r="EE4" t="str">
        <v>Repair &amp; Maintenance</v>
      </c>
      <c r="EJ4" t="str">
        <v>Labels</v>
      </c>
      <c r="EK4" t="str">
        <v>Fines Collection</v>
      </c>
      <c r="FD4" t="str">
        <v>Disposable Clothing</v>
      </c>
      <c r="FE4" t="str">
        <v>Specialist Services</v>
      </c>
      <c r="FG4" t="str">
        <v>Operational</v>
      </c>
      <c r="FO4" t="str">
        <v>Not Elsewhere Classified</v>
      </c>
      <c r="FP4" t="str">
        <v>Residential</v>
      </c>
      <c r="FR4" t="str">
        <v>Drainage</v>
      </c>
      <c r="FZ4" t="str">
        <v>Equipment</v>
      </c>
      <c r="GB4" t="str">
        <v>Consultancy</v>
      </c>
      <c r="GC4" t="str">
        <v>Not Elsewhere Classified</v>
      </c>
      <c r="GI4" t="str">
        <v>Not Elsewhere Classified</v>
      </c>
      <c r="GL4" t="str">
        <v>Mobile App Development</v>
      </c>
      <c r="GO4" t="str">
        <v>Carer Assessments</v>
      </c>
      <c r="GU4" t="str">
        <v>Not Elsewhere Classified</v>
      </c>
      <c r="GZ4" t="str">
        <v>Sweeping</v>
      </c>
      <c r="HC4" t="str">
        <v>Fastening &amp; Binding</v>
      </c>
      <c r="HD4" t="str">
        <v>Non Fitted Equipment</v>
      </c>
      <c r="HE4" t="str">
        <v>Translation</v>
      </c>
      <c r="HG4" t="str">
        <v>Home to School / College</v>
      </c>
      <c r="HI4" t="str">
        <v>Not Elsewhere Classified</v>
      </c>
      <c r="HJ4" t="str">
        <v>Mobile</v>
      </c>
      <c r="HK4" t="str">
        <v>Industrial Operatives</v>
      </c>
      <c r="HN4" t="str">
        <v>Not Elsewhere Classified</v>
      </c>
      <c r="HP4" t="str">
        <v>Purchase</v>
      </c>
      <c r="HR4" t="str">
        <v>Training</v>
      </c>
      <c r="HS4" t="str">
        <v>Rail Travel</v>
      </c>
      <c r="HV4" t="str">
        <v>Footwear</v>
      </c>
      <c r="IA4" t="str">
        <v>Not Elsewhere Classified</v>
      </c>
      <c r="IF4" t="str">
        <v>Transition Between Children &amp; Adults</v>
      </c>
    </row>
    <row r="5" spans="1:240" x14ac:dyDescent="0.25">
      <c r="K5" t="str">
        <v>Pest &amp; Animal Control</v>
      </c>
      <c r="X5" t="str">
        <v>Repair &amp; Maintenance</v>
      </c>
      <c r="Z5" t="str">
        <v>Home to School / College - Special Educational Needs</v>
      </c>
      <c r="AG5" t="str">
        <v>Specialist</v>
      </c>
      <c r="AK5" t="str">
        <v>Black &amp; Minority Ethnic Services</v>
      </c>
      <c r="AU5" t="str">
        <v>Invoice Discounting / Factoring</v>
      </c>
      <c r="AZ5" t="str">
        <v>Not Elsewhere Classified</v>
      </c>
      <c r="BF5" t="str">
        <v>Health Visiting</v>
      </c>
      <c r="CQ5" t="str">
        <v>Purchase</v>
      </c>
      <c r="DP5" t="str">
        <v>Software</v>
      </c>
      <c r="DQ5" t="str">
        <v>Personnel</v>
      </c>
      <c r="DW5" t="str">
        <v>Home to School / College - Special Educational Needs</v>
      </c>
      <c r="EE5" t="str">
        <v>Surveys</v>
      </c>
      <c r="EJ5" t="str">
        <v>Not Elsewhere Classified</v>
      </c>
      <c r="EK5" t="str">
        <v>Not Elsewhere Classified</v>
      </c>
      <c r="FD5" t="str">
        <v>Not Elsewhere Classified</v>
      </c>
      <c r="FO5" t="str">
        <v>Residential Care</v>
      </c>
      <c r="FP5" t="str">
        <v>Short break</v>
      </c>
      <c r="FR5" t="str">
        <v>Emergency</v>
      </c>
      <c r="FZ5" t="str">
        <v>Manned Guarding</v>
      </c>
      <c r="GB5" t="str">
        <v>Digital / Online Publishing</v>
      </c>
      <c r="GL5" t="str">
        <v>Not Elsewhere Classified</v>
      </c>
      <c r="GO5" t="str">
        <v>Community &amp; Mental Health Service</v>
      </c>
      <c r="HC5" t="str">
        <v>Filing &amp; Storage</v>
      </c>
      <c r="HD5" t="str">
        <v>Not Elsewhere Classified</v>
      </c>
      <c r="HE5" t="str">
        <v>Transport Services</v>
      </c>
      <c r="HG5" t="str">
        <v>Home to School / College - Special Educational Needs</v>
      </c>
      <c r="HI5" t="str">
        <v>Testing</v>
      </c>
      <c r="HJ5" t="str">
        <v>Not Elsewhere Classified</v>
      </c>
      <c r="HK5" t="str">
        <v>Not Elsewhere Classified</v>
      </c>
      <c r="HS5" t="str">
        <v>Taxi Fares</v>
      </c>
      <c r="HV5" t="str">
        <v>Not Elsewhere Classified</v>
      </c>
      <c r="IA5" t="str">
        <v>Recycling</v>
      </c>
      <c r="IF5" t="str">
        <v>Youth Offending Services</v>
      </c>
    </row>
    <row r="6" spans="1:240" x14ac:dyDescent="0.25">
      <c r="K6" t="str">
        <v>Veterinary Services</v>
      </c>
      <c r="X6" t="str">
        <v>Surveys</v>
      </c>
      <c r="Z6" t="str">
        <v>Local Bus Services</v>
      </c>
      <c r="AK6" t="str">
        <v>Childcare Services</v>
      </c>
      <c r="AU6" t="str">
        <v>Not Elsewhere Classified</v>
      </c>
      <c r="AZ6" t="str">
        <v>Play Services</v>
      </c>
      <c r="BF6" t="str">
        <v>Midwifery</v>
      </c>
      <c r="DW6" t="str">
        <v>Not Elsewhere Classified</v>
      </c>
      <c r="EJ6" t="str">
        <v>Paper &amp; Board</v>
      </c>
      <c r="EK6" t="str">
        <v>Wardens</v>
      </c>
      <c r="FO6" t="str">
        <v>Schools &amp; Academies</v>
      </c>
      <c r="FR6" t="str">
        <v>Guard Rails &amp; Signs</v>
      </c>
      <c r="FZ6" t="str">
        <v>Not Elsewhere Classified</v>
      </c>
      <c r="GB6" t="str">
        <v>Disaster Recovery</v>
      </c>
      <c r="GO6" t="str">
        <v>Fostering Service</v>
      </c>
      <c r="HC6" t="str">
        <v>Not Elsewhere Classified</v>
      </c>
      <c r="HG6" t="str">
        <v>Non Staff</v>
      </c>
      <c r="HK6" t="str">
        <v>Professional</v>
      </c>
      <c r="HV6" t="str">
        <v>Outerwear</v>
      </c>
      <c r="IA6" t="str">
        <v>Toxic &amp; Hazardous Waste</v>
      </c>
    </row>
    <row r="7" spans="1:240" x14ac:dyDescent="0.25">
      <c r="Z7" t="str">
        <v>Not Elsewhere Classified</v>
      </c>
      <c r="AK7" t="str">
        <v>Childrens Centres</v>
      </c>
      <c r="AZ7" t="str">
        <v>Residential Care</v>
      </c>
      <c r="BF7" t="str">
        <v>Not Elsewhere Classified</v>
      </c>
      <c r="FO7" t="str">
        <v>Semi-Independent Living &amp; Leaving Care</v>
      </c>
      <c r="FR7" t="str">
        <v>Not Elsewhere Classified</v>
      </c>
      <c r="FZ7" t="str">
        <v>Street Wardens</v>
      </c>
      <c r="GB7" t="str">
        <v>Disposal of Storage Media</v>
      </c>
      <c r="GO7" t="str">
        <v>Independent Reviewing Officer Service</v>
      </c>
      <c r="HC7" t="str">
        <v>Writing &amp; Drawing</v>
      </c>
      <c r="HG7" t="str">
        <v>Not Elsewhere Classified</v>
      </c>
      <c r="HK7" t="str">
        <v>Salaries</v>
      </c>
      <c r="HV7" t="str">
        <v>Shirts</v>
      </c>
      <c r="IA7" t="str">
        <v>Waste Collection</v>
      </c>
    </row>
    <row r="8" spans="1:240" x14ac:dyDescent="0.25">
      <c r="AK8" t="str">
        <v>Creche Buildings</v>
      </c>
      <c r="AZ8" t="str">
        <v>Short Day Breaks</v>
      </c>
      <c r="BF8" t="str">
        <v>Nutrition</v>
      </c>
      <c r="FO8" t="str">
        <v>Special Educational Needs Placements</v>
      </c>
      <c r="FR8" t="str">
        <v>Proprietary Surfacing</v>
      </c>
      <c r="GB8" t="str">
        <v>Internet Service Provision</v>
      </c>
      <c r="GO8" t="str">
        <v>Leaving Care Services</v>
      </c>
      <c r="HG8" t="str">
        <v>Staff</v>
      </c>
      <c r="HK8" t="str">
        <v>Social &amp; Community Care</v>
      </c>
      <c r="IA8" t="str">
        <v>Waste Collection for Recycling</v>
      </c>
    </row>
    <row r="9" spans="1:240" x14ac:dyDescent="0.25">
      <c r="AK9" t="str">
        <v>Creche Staffing</v>
      </c>
      <c r="AZ9" t="str">
        <v>Short Overnight Breaks</v>
      </c>
      <c r="BF9" t="str">
        <v>Parenting</v>
      </c>
      <c r="FR9" t="str">
        <v>Reconstruction &amp; Resurfacing</v>
      </c>
      <c r="GB9" t="str">
        <v>Not Elsewhere Classified</v>
      </c>
      <c r="GO9" t="str">
        <v>Not Elsewhere Classified</v>
      </c>
      <c r="HK9" t="str">
        <v>Supply Teachers</v>
      </c>
      <c r="IA9" t="str">
        <v>Waste Disposal</v>
      </c>
    </row>
    <row r="10" spans="1:240" x14ac:dyDescent="0.25">
      <c r="AK10" t="str">
        <v>Creches</v>
      </c>
      <c r="AZ10" t="str">
        <v>Volunteering Youth Support Services</v>
      </c>
      <c r="BF10" t="str">
        <v>Prevention Services</v>
      </c>
      <c r="FR10" t="str">
        <v>Repair &amp; Maintenance</v>
      </c>
      <c r="GB10" t="str">
        <v>Online Services</v>
      </c>
      <c r="GO10" t="str">
        <v>Parent &amp; Child Assessments</v>
      </c>
    </row>
    <row r="11" spans="1:240" x14ac:dyDescent="0.25">
      <c r="AK11" t="str">
        <v>Not Elsewhere Classified</v>
      </c>
      <c r="BF11" t="str">
        <v>School Nursing</v>
      </c>
      <c r="FR11" t="str">
        <v>Road Markings</v>
      </c>
      <c r="GB11" t="str">
        <v>Project Management</v>
      </c>
      <c r="GO11" t="str">
        <v>Social Work Practice &amp; Training</v>
      </c>
    </row>
    <row r="12" spans="1:240" x14ac:dyDescent="0.25">
      <c r="AK12" t="str">
        <v>Schools &amp; Academies</v>
      </c>
      <c r="BF12" t="str">
        <v>Supporting People</v>
      </c>
      <c r="FR12" t="str">
        <v>Surveys</v>
      </c>
      <c r="GB12" t="str">
        <v>Website Development</v>
      </c>
      <c r="GO12" t="str">
        <v>Specialist Domestic Violence</v>
      </c>
    </row>
    <row r="13" spans="1:240" x14ac:dyDescent="0.25">
      <c r="AK13" t="str">
        <v>Voluntary Sector Support Services e.g. Activities</v>
      </c>
      <c r="BF13" t="str">
        <v>Teenage Parents</v>
      </c>
      <c r="GO13" t="str">
        <v>Speech &amp; Language</v>
      </c>
    </row>
    <row r="14" spans="1:240" x14ac:dyDescent="0.25">
      <c r="GO14" t="str">
        <v>Substance Misuse</v>
      </c>
    </row>
    <row r="15" spans="1:240" x14ac:dyDescent="0.25">
      <c r="GO15" t="str">
        <v>Supervised Contacts</v>
      </c>
    </row>
    <row r="16" spans="1:240" x14ac:dyDescent="0.25">
      <c r="GO16" t="str">
        <v>Troubled Families</v>
      </c>
    </row>
    <row r="17" spans="197:197" x14ac:dyDescent="0.25">
      <c r="GO17" t="str">
        <v>Young Carers</v>
      </c>
    </row>
    <row r="18" spans="197:197" x14ac:dyDescent="0.25">
      <c r="GO18" t="str">
        <v>Young Runaways</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BF669BF4872EE4E8FBD3D8787EEE976" ma:contentTypeVersion="3" ma:contentTypeDescription="Create a new document." ma:contentTypeScope="" ma:versionID="aef6d1478a239dfa763ad7406587e618">
  <xsd:schema xmlns:xsd="http://www.w3.org/2001/XMLSchema" xmlns:xs="http://www.w3.org/2001/XMLSchema" xmlns:p="http://schemas.microsoft.com/office/2006/metadata/properties" xmlns:ns2="0c214929-ff50-4d85-96fb-7c98b3affed1" targetNamespace="http://schemas.microsoft.com/office/2006/metadata/properties" ma:root="true" ma:fieldsID="1b76b01866d8d15987c3c7f9a062515a" ns2:_="">
    <xsd:import namespace="0c214929-ff50-4d85-96fb-7c98b3affed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214929-ff50-4d85-96fb-7c98b3affe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2B5AE7-AC17-485D-84D2-F7EE22ECEE28}">
  <ds:schemaRefs>
    <ds:schemaRef ds:uri="http://schemas.microsoft.com/sharepoint/v3/contenttype/forms"/>
  </ds:schemaRefs>
</ds:datastoreItem>
</file>

<file path=customXml/itemProps2.xml><?xml version="1.0" encoding="utf-8"?>
<ds:datastoreItem xmlns:ds="http://schemas.openxmlformats.org/officeDocument/2006/customXml" ds:itemID="{E95CAB29-5D74-4249-8DC3-280D98455D73}">
  <ds:schemaRefs>
    <ds:schemaRef ds:uri="http://schemas.microsoft.com/office/2006/metadata/longProperties"/>
  </ds:schemaRefs>
</ds:datastoreItem>
</file>

<file path=customXml/itemProps3.xml><?xml version="1.0" encoding="utf-8"?>
<ds:datastoreItem xmlns:ds="http://schemas.openxmlformats.org/officeDocument/2006/customXml" ds:itemID="{306C1AED-5FCF-4D5E-9EC5-C3369FE31C7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c214929-ff50-4d85-96fb-7c98b3affed1"/>
    <ds:schemaRef ds:uri="http://www.w3.org/XML/1998/namespace"/>
    <ds:schemaRef ds:uri="http://purl.org/dc/dcmitype/"/>
  </ds:schemaRefs>
</ds:datastoreItem>
</file>

<file path=customXml/itemProps4.xml><?xml version="1.0" encoding="utf-8"?>
<ds:datastoreItem xmlns:ds="http://schemas.openxmlformats.org/officeDocument/2006/customXml" ds:itemID="{9DE0EE28-C866-4551-AE85-42862F2542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214929-ff50-4d85-96fb-7c98b3affe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Contracts Register</vt:lpstr>
      <vt:lpstr>Postcode Lookup</vt:lpstr>
      <vt:lpstr>Proclass categories</vt:lpstr>
      <vt:lpstr>Proclass1Lookup</vt:lpstr>
      <vt:lpstr>Proclass2Lookup</vt:lpstr>
      <vt:lpstr>Proclass3Lookup</vt:lpstr>
      <vt:lpstr>Proclass2List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TDC Contracts Register</dc:title>
  <dc:subject/>
  <dc:creator>James.Jesney@essex.gov.uk</dc:creator>
  <cp:keywords/>
  <dc:description/>
  <cp:lastModifiedBy>Alex Brewer</cp:lastModifiedBy>
  <cp:revision/>
  <dcterms:created xsi:type="dcterms:W3CDTF">2014-06-12T09:47:41Z</dcterms:created>
  <dcterms:modified xsi:type="dcterms:W3CDTF">2026-10-06T12:26:09Z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Sargeant, Claire-Louise</vt:lpwstr>
  </property>
  <property fmtid="{D5CDD505-2E9C-101B-9397-08002B2CF9AE}" pid="4" name="Order">
    <vt:lpwstr>25000.0000000000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_ColorTag">
    <vt:lpwstr/>
  </property>
  <property fmtid="{D5CDD505-2E9C-101B-9397-08002B2CF9AE}" pid="9" name="display_urn:schemas-microsoft-com:office:office#Author">
    <vt:lpwstr>Sargeant, Claire-Louise</vt:lpwstr>
  </property>
  <property fmtid="{D5CDD505-2E9C-101B-9397-08002B2CF9AE}" pid="10" name="ComplianceAssetId">
    <vt:lpwstr/>
  </property>
  <property fmtid="{D5CDD505-2E9C-101B-9397-08002B2CF9AE}" pid="11" name="TemplateUrl">
    <vt:lpwstr/>
  </property>
  <property fmtid="{D5CDD505-2E9C-101B-9397-08002B2CF9AE}" pid="12" name="TriggerFlowInfo">
    <vt:lpwstr/>
  </property>
  <property fmtid="{D5CDD505-2E9C-101B-9397-08002B2CF9AE}" pid="13" name="_ColorHex">
    <vt:lpwstr/>
  </property>
  <property fmtid="{D5CDD505-2E9C-101B-9397-08002B2CF9AE}" pid="14" name="_Emoji">
    <vt:lpwstr/>
  </property>
  <property fmtid="{D5CDD505-2E9C-101B-9397-08002B2CF9AE}" pid="15" name="ContentTypeId">
    <vt:lpwstr>0x0101004BF669BF4872EE4E8FBD3D8787EEE976</vt:lpwstr>
  </property>
  <property fmtid="{D5CDD505-2E9C-101B-9397-08002B2CF9AE}" pid="16" name="MediaServiceImageTags">
    <vt:lpwstr/>
  </property>
  <property fmtid="{D5CDD505-2E9C-101B-9397-08002B2CF9AE}" pid="17" name="MSIP_Label_39d8be9e-c8d9-4b9c-bd40-2c27cc7ea2e6_Enabled">
    <vt:lpwstr>true</vt:lpwstr>
  </property>
  <property fmtid="{D5CDD505-2E9C-101B-9397-08002B2CF9AE}" pid="18" name="MSIP_Label_39d8be9e-c8d9-4b9c-bd40-2c27cc7ea2e6_SetDate">
    <vt:lpwstr>2023-12-29T15:58:04Z</vt:lpwstr>
  </property>
  <property fmtid="{D5CDD505-2E9C-101B-9397-08002B2CF9AE}" pid="19" name="MSIP_Label_39d8be9e-c8d9-4b9c-bd40-2c27cc7ea2e6_Method">
    <vt:lpwstr>Standard</vt:lpwstr>
  </property>
  <property fmtid="{D5CDD505-2E9C-101B-9397-08002B2CF9AE}" pid="20" name="MSIP_Label_39d8be9e-c8d9-4b9c-bd40-2c27cc7ea2e6_Name">
    <vt:lpwstr>39d8be9e-c8d9-4b9c-bd40-2c27cc7ea2e6</vt:lpwstr>
  </property>
  <property fmtid="{D5CDD505-2E9C-101B-9397-08002B2CF9AE}" pid="21" name="MSIP_Label_39d8be9e-c8d9-4b9c-bd40-2c27cc7ea2e6_SiteId">
    <vt:lpwstr>a8b4324f-155c-4215-a0f1-7ed8cc9a992f</vt:lpwstr>
  </property>
  <property fmtid="{D5CDD505-2E9C-101B-9397-08002B2CF9AE}" pid="22" name="MSIP_Label_39d8be9e-c8d9-4b9c-bd40-2c27cc7ea2e6_ActionId">
    <vt:lpwstr>5212debd-eab4-4edd-8abb-76e8f5c3304a</vt:lpwstr>
  </property>
  <property fmtid="{D5CDD505-2E9C-101B-9397-08002B2CF9AE}" pid="23" name="MSIP_Label_39d8be9e-c8d9-4b9c-bd40-2c27cc7ea2e6_ContentBits">
    <vt:lpwstr>0</vt:lpwstr>
  </property>
  <property fmtid="{D5CDD505-2E9C-101B-9397-08002B2CF9AE}" pid="24" name="MSIP_Label_30ea4b63-05c9-4b69-b149-a7ea1af381a6_Enabled">
    <vt:lpwstr>true</vt:lpwstr>
  </property>
  <property fmtid="{D5CDD505-2E9C-101B-9397-08002B2CF9AE}" pid="25" name="MSIP_Label_30ea4b63-05c9-4b69-b149-a7ea1af381a6_SetDate">
    <vt:lpwstr>2024-11-15T15:02:41Z</vt:lpwstr>
  </property>
  <property fmtid="{D5CDD505-2E9C-101B-9397-08002B2CF9AE}" pid="26" name="MSIP_Label_30ea4b63-05c9-4b69-b149-a7ea1af381a6_Method">
    <vt:lpwstr>Standard</vt:lpwstr>
  </property>
  <property fmtid="{D5CDD505-2E9C-101B-9397-08002B2CF9AE}" pid="27" name="MSIP_Label_30ea4b63-05c9-4b69-b149-a7ea1af381a6_Name">
    <vt:lpwstr>Official</vt:lpwstr>
  </property>
  <property fmtid="{D5CDD505-2E9C-101B-9397-08002B2CF9AE}" pid="28" name="MSIP_Label_30ea4b63-05c9-4b69-b149-a7ea1af381a6_SiteId">
    <vt:lpwstr>85a13c52-693e-4c39-bdfa-85c3a9047d15</vt:lpwstr>
  </property>
  <property fmtid="{D5CDD505-2E9C-101B-9397-08002B2CF9AE}" pid="29" name="MSIP_Label_30ea4b63-05c9-4b69-b149-a7ea1af381a6_ActionId">
    <vt:lpwstr>64895707-423a-4e4a-a920-383dd67f3f14</vt:lpwstr>
  </property>
  <property fmtid="{D5CDD505-2E9C-101B-9397-08002B2CF9AE}" pid="30" name="MSIP_Label_30ea4b63-05c9-4b69-b149-a7ea1af381a6_ContentBits">
    <vt:lpwstr>0</vt:lpwstr>
  </property>
</Properties>
</file>